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田中(正)\H30田中\様式データ\04BELS\"/>
    </mc:Choice>
  </mc:AlternateContent>
  <bookViews>
    <workbookView xWindow="0" yWindow="0" windowWidth="20730" windowHeight="8160"/>
  </bookViews>
  <sheets>
    <sheet name="計算シート" sheetId="5" r:id="rId1"/>
    <sheet name="作成例" sheetId="2" r:id="rId2"/>
    <sheet name="MAST" sheetId="4" state="hidden" r:id="rId3"/>
  </sheets>
  <definedNames>
    <definedName name="_xlnm.Print_Area" localSheetId="0">計算シート!$A$1:$I$46</definedName>
    <definedName name="_xlnm.Print_Area" localSheetId="1">作成例!$A$1:$I$46</definedName>
    <definedName name="可否" localSheetId="0">計算シート!$K$40:$L$42</definedName>
    <definedName name="可否">作成例!$K$40:$L$42</definedName>
    <definedName name="外皮基準">MAST!$D$2:$K$5</definedName>
    <definedName name="水準">MAST!$C$7:$G$9</definedName>
    <definedName name="水準L">MAST!$C$7:$C$9</definedName>
    <definedName name="地域区分">MAST!$D$2:$K$2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5" l="1"/>
  <c r="B45" i="5"/>
  <c r="G40" i="5"/>
  <c r="E40" i="5"/>
  <c r="G35" i="5"/>
  <c r="E35" i="5"/>
  <c r="E32" i="5"/>
  <c r="E15" i="5"/>
  <c r="F15" i="5" s="1"/>
  <c r="G14" i="5"/>
  <c r="H14" i="5" s="1"/>
  <c r="E14" i="5"/>
  <c r="F14" i="5" s="1"/>
  <c r="E41" i="5" l="1"/>
  <c r="E42" i="5" s="1"/>
  <c r="E36" i="5"/>
  <c r="E37" i="5" s="1"/>
  <c r="B45" i="2"/>
  <c r="C45" i="2"/>
  <c r="L40" i="5" l="1"/>
  <c r="L42" i="5"/>
  <c r="L41" i="5"/>
  <c r="G40" i="2"/>
  <c r="G35" i="2"/>
  <c r="G14" i="2"/>
  <c r="H14" i="2" s="1"/>
  <c r="E15" i="2"/>
  <c r="F15" i="2" s="1"/>
  <c r="E14" i="2"/>
  <c r="F14" i="2" s="1"/>
  <c r="G45" i="5" l="1"/>
  <c r="E40" i="2"/>
  <c r="E35" i="2" l="1"/>
  <c r="E41" i="2"/>
  <c r="E42" i="2" s="1"/>
  <c r="E32" i="2"/>
  <c r="E36" i="2" l="1"/>
  <c r="E37" i="2" s="1"/>
  <c r="L40" i="2" l="1"/>
  <c r="G45" i="2" s="1"/>
  <c r="L42" i="2"/>
  <c r="L41" i="2"/>
</calcChain>
</file>

<file path=xl/comments1.xml><?xml version="1.0" encoding="utf-8"?>
<comments xmlns="http://schemas.openxmlformats.org/spreadsheetml/2006/main">
  <authors>
    <author>009</author>
  </authors>
  <commentList>
    <comment ref="E25" authorId="0" shapeId="0">
      <text>
        <r>
          <rPr>
            <b/>
            <sz val="9"/>
            <color indexed="81"/>
            <rFont val="Meiryo UI"/>
            <family val="3"/>
            <charset val="128"/>
          </rPr>
          <t>マイナスで入力
（算定プログラム表示通りの値）</t>
        </r>
      </text>
    </comment>
  </commentList>
</comments>
</file>

<file path=xl/comments2.xml><?xml version="1.0" encoding="utf-8"?>
<comments xmlns="http://schemas.openxmlformats.org/spreadsheetml/2006/main">
  <authors>
    <author>009</author>
  </authors>
  <commentList>
    <comment ref="E25" authorId="0" shapeId="0">
      <text>
        <r>
          <rPr>
            <b/>
            <sz val="9"/>
            <color indexed="81"/>
            <rFont val="Meiryo UI"/>
            <family val="3"/>
            <charset val="128"/>
          </rPr>
          <t>マイナスで入力
（算定プログラム表示通りの値）</t>
        </r>
      </text>
    </comment>
  </commentList>
</comments>
</file>

<file path=xl/sharedStrings.xml><?xml version="1.0" encoding="utf-8"?>
<sst xmlns="http://schemas.openxmlformats.org/spreadsheetml/2006/main" count="167" uniqueCount="81">
  <si>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</si>
  <si>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</si>
  <si>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</si>
  <si>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</si>
  <si>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</si>
  <si>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％</t>
    <phoneticPr fontId="1"/>
  </si>
  <si>
    <t>建築物の名称</t>
    <rPh sb="0" eb="3">
      <t>ケンチクブツ</t>
    </rPh>
    <rPh sb="4" eb="6">
      <t>メイショウ</t>
    </rPh>
    <phoneticPr fontId="1"/>
  </si>
  <si>
    <t>　　　■判定</t>
    <rPh sb="4" eb="6">
      <t>ハンテイ</t>
    </rPh>
    <phoneticPr fontId="1"/>
  </si>
  <si>
    <t>9094</t>
    <phoneticPr fontId="1"/>
  </si>
  <si>
    <t>4726</t>
    <phoneticPr fontId="1"/>
  </si>
  <si>
    <t>4583</t>
    <phoneticPr fontId="1"/>
  </si>
  <si>
    <t>31287</t>
    <phoneticPr fontId="1"/>
  </si>
  <si>
    <t>5212</t>
    <phoneticPr fontId="1"/>
  </si>
  <si>
    <t>20456</t>
    <phoneticPr fontId="1"/>
  </si>
  <si>
    <t>（入力不要）</t>
    <rPh sb="1" eb="3">
      <t>ニュウリョク</t>
    </rPh>
    <rPh sb="3" eb="5">
      <t>フヨウ</t>
    </rPh>
    <phoneticPr fontId="1"/>
  </si>
  <si>
    <t>←③/①×100</t>
    <phoneticPr fontId="1"/>
  </si>
  <si>
    <t>←⑤/①×100</t>
    <phoneticPr fontId="1"/>
  </si>
  <si>
    <t>作成例に用いた一次エネ計算結果</t>
    <rPh sb="0" eb="2">
      <t>サクセイ</t>
    </rPh>
    <rPh sb="2" eb="3">
      <t>レイ</t>
    </rPh>
    <rPh sb="4" eb="5">
      <t>モチ</t>
    </rPh>
    <rPh sb="7" eb="9">
      <t>イチジ</t>
    </rPh>
    <rPh sb="11" eb="13">
      <t>ケイサン</t>
    </rPh>
    <rPh sb="13" eb="15">
      <t>ケッカ</t>
    </rPh>
    <phoneticPr fontId="1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</si>
  <si>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</si>
  <si>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1"/>
  </si>
  <si>
    <t>ZEHマーク外皮基準</t>
    <rPh sb="6" eb="8">
      <t>ガイヒ</t>
    </rPh>
    <rPh sb="8" eb="10">
      <t>キジュン</t>
    </rPh>
    <phoneticPr fontId="1"/>
  </si>
  <si>
    <t>地域区分</t>
    <rPh sb="0" eb="2">
      <t>チイキ</t>
    </rPh>
    <rPh sb="2" eb="4">
      <t>クブン</t>
    </rPh>
    <phoneticPr fontId="1"/>
  </si>
  <si>
    <t>1地域</t>
    <rPh sb="1" eb="3">
      <t>チイキ</t>
    </rPh>
    <phoneticPr fontId="1"/>
  </si>
  <si>
    <t>2地域</t>
    <rPh sb="1" eb="3">
      <t>チイキ</t>
    </rPh>
    <phoneticPr fontId="1"/>
  </si>
  <si>
    <t>3地域</t>
    <rPh sb="1" eb="3">
      <t>チイキ</t>
    </rPh>
    <phoneticPr fontId="1"/>
  </si>
  <si>
    <t>4地域</t>
    <rPh sb="1" eb="3">
      <t>チイキ</t>
    </rPh>
    <phoneticPr fontId="1"/>
  </si>
  <si>
    <t>5地域</t>
    <rPh sb="1" eb="3">
      <t>チイキ</t>
    </rPh>
    <phoneticPr fontId="1"/>
  </si>
  <si>
    <t>6地域</t>
    <rPh sb="1" eb="3">
      <t>チイキ</t>
    </rPh>
    <phoneticPr fontId="1"/>
  </si>
  <si>
    <t>7地域</t>
    <rPh sb="1" eb="3">
      <t>チイキ</t>
    </rPh>
    <phoneticPr fontId="1"/>
  </si>
  <si>
    <t>8地域</t>
    <rPh sb="1" eb="3">
      <t>チイキ</t>
    </rPh>
    <phoneticPr fontId="1"/>
  </si>
  <si>
    <t>－</t>
    <phoneticPr fontId="1"/>
  </si>
  <si>
    <t>（基準なし）</t>
    <rPh sb="1" eb="3">
      <t>キジュン</t>
    </rPh>
    <phoneticPr fontId="1"/>
  </si>
  <si>
    <r>
      <t>（※1）Ｕ</t>
    </r>
    <r>
      <rPr>
        <sz val="6"/>
        <color theme="1"/>
        <rFont val="Meiryo UI"/>
        <family val="3"/>
        <charset val="128"/>
      </rPr>
      <t>Ａ</t>
    </r>
    <r>
      <rPr>
        <sz val="8"/>
        <color theme="1"/>
        <rFont val="Meiryo UI"/>
        <family val="3"/>
        <charset val="128"/>
      </rPr>
      <t>値 １、２地域：０．４［Ｗ／㎡Ｋ］以下、３地域：０．５［Ｗ／㎡Ｋ］以下、４～７地域：０．６［Ｗ／㎡Ｋ］以下
（※2）評価書の表示項目　（申請書チェック項目）　　（※3）表示マークの表示項目</t>
    </r>
    <rPh sb="64" eb="66">
      <t>ヒョウカ</t>
    </rPh>
    <rPh sb="66" eb="67">
      <t>ショ</t>
    </rPh>
    <rPh sb="68" eb="70">
      <t>ヒョウジ</t>
    </rPh>
    <rPh sb="70" eb="72">
      <t>コウモク</t>
    </rPh>
    <rPh sb="74" eb="76">
      <t>シンセイ</t>
    </rPh>
    <rPh sb="76" eb="77">
      <t>ショ</t>
    </rPh>
    <rPh sb="81" eb="83">
      <t>コウモク</t>
    </rPh>
    <rPh sb="96" eb="98">
      <t>ヒョウジ</t>
    </rPh>
    <rPh sb="98" eb="100">
      <t>コウモク</t>
    </rPh>
    <phoneticPr fontId="1"/>
  </si>
  <si>
    <t>設計値</t>
    <rPh sb="0" eb="2">
      <t>セッケイ</t>
    </rPh>
    <rPh sb="2" eb="3">
      <t>チ</t>
    </rPh>
    <phoneticPr fontId="1"/>
  </si>
  <si>
    <t>省エネ基準値</t>
    <rPh sb="0" eb="1">
      <t>ショウ</t>
    </rPh>
    <rPh sb="3" eb="6">
      <t>キジュンチ</t>
    </rPh>
    <phoneticPr fontId="1"/>
  </si>
  <si>
    <t xml:space="preserve"> 暖房設備</t>
    <rPh sb="1" eb="3">
      <t>ダンボウ</t>
    </rPh>
    <rPh sb="3" eb="5">
      <t>セツビ</t>
    </rPh>
    <phoneticPr fontId="1"/>
  </si>
  <si>
    <t xml:space="preserve"> 冷房設備</t>
    <rPh sb="1" eb="3">
      <t>レイボウ</t>
    </rPh>
    <rPh sb="3" eb="5">
      <t>セツビ</t>
    </rPh>
    <phoneticPr fontId="1"/>
  </si>
  <si>
    <t xml:space="preserve"> 換気設備</t>
    <rPh sb="1" eb="3">
      <t>カンキ</t>
    </rPh>
    <rPh sb="3" eb="5">
      <t>セツビ</t>
    </rPh>
    <phoneticPr fontId="1"/>
  </si>
  <si>
    <t xml:space="preserve"> 給湯設備</t>
    <rPh sb="1" eb="3">
      <t>キュウトウ</t>
    </rPh>
    <rPh sb="3" eb="5">
      <t>セツビ</t>
    </rPh>
    <phoneticPr fontId="1"/>
  </si>
  <si>
    <t xml:space="preserve"> 照明設備</t>
    <phoneticPr fontId="1"/>
  </si>
  <si>
    <t xml:space="preserve"> その他の設備</t>
    <rPh sb="3" eb="4">
      <t>タ</t>
    </rPh>
    <rPh sb="5" eb="7">
      <t>セツビ</t>
    </rPh>
    <phoneticPr fontId="1"/>
  </si>
  <si>
    <t xml:space="preserve"> 太陽光発電等による削減量</t>
    <rPh sb="1" eb="4">
      <t>タイヨウコウ</t>
    </rPh>
    <rPh sb="4" eb="7">
      <t>ハツデントウ</t>
    </rPh>
    <rPh sb="10" eb="12">
      <t>サクゲン</t>
    </rPh>
    <rPh sb="12" eb="13">
      <t>リョウ</t>
    </rPh>
    <phoneticPr fontId="1"/>
  </si>
  <si>
    <t xml:space="preserve"> 売電量</t>
    <rPh sb="1" eb="3">
      <t>バイデン</t>
    </rPh>
    <rPh sb="3" eb="4">
      <t>リョウ</t>
    </rPh>
    <phoneticPr fontId="1"/>
  </si>
  <si>
    <r>
      <t xml:space="preserve"> 発電量（</t>
    </r>
    <r>
      <rPr>
        <sz val="9"/>
        <color theme="1"/>
        <rFont val="Meiryo UI"/>
        <family val="3"/>
        <charset val="128"/>
      </rPr>
      <t>コージェネレーション）</t>
    </r>
    <phoneticPr fontId="1"/>
  </si>
  <si>
    <r>
      <t xml:space="preserve"> 発電量（</t>
    </r>
    <r>
      <rPr>
        <sz val="9"/>
        <color theme="1"/>
        <rFont val="Meiryo UI"/>
        <family val="3"/>
        <charset val="128"/>
      </rPr>
      <t>太陽光発電）</t>
    </r>
    <phoneticPr fontId="1"/>
  </si>
  <si>
    <r>
      <t xml:space="preserve"> 外皮平均熱貫流率　U</t>
    </r>
    <r>
      <rPr>
        <vertAlign val="subscript"/>
        <sz val="10"/>
        <color theme="1"/>
        <rFont val="Meiryo UI"/>
        <family val="3"/>
        <charset val="128"/>
      </rPr>
      <t>A</t>
    </r>
    <r>
      <rPr>
        <sz val="10"/>
        <color theme="1"/>
        <rFont val="Meiryo UI"/>
        <family val="3"/>
        <charset val="128"/>
      </rPr>
      <t>値</t>
    </r>
    <rPh sb="1" eb="3">
      <t>ガイヒ</t>
    </rPh>
    <rPh sb="3" eb="5">
      <t>ヘイキン</t>
    </rPh>
    <rPh sb="5" eb="6">
      <t>ネツ</t>
    </rPh>
    <rPh sb="6" eb="8">
      <t>カンリュウ</t>
    </rPh>
    <rPh sb="8" eb="9">
      <t>リツ</t>
    </rPh>
    <rPh sb="12" eb="13">
      <t>チ</t>
    </rPh>
    <phoneticPr fontId="1"/>
  </si>
  <si>
    <r>
      <t xml:space="preserve"> 冷房期の平均日射熱取得率　η</t>
    </r>
    <r>
      <rPr>
        <vertAlign val="subscript"/>
        <sz val="10"/>
        <color theme="1"/>
        <rFont val="Meiryo UI"/>
        <family val="3"/>
        <charset val="128"/>
      </rPr>
      <t>AC</t>
    </r>
    <r>
      <rPr>
        <sz val="10"/>
        <color theme="1"/>
        <rFont val="Meiryo UI"/>
        <family val="3"/>
        <charset val="128"/>
      </rPr>
      <t>値</t>
    </r>
    <rPh sb="1" eb="3">
      <t>レイボウ</t>
    </rPh>
    <rPh sb="3" eb="4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rPh sb="17" eb="18">
      <t>チ</t>
    </rPh>
    <phoneticPr fontId="1"/>
  </si>
  <si>
    <t>　使用のルール</t>
    <rPh sb="1" eb="3">
      <t>シヨウ</t>
    </rPh>
    <phoneticPr fontId="1"/>
  </si>
  <si>
    <r>
      <rPr>
        <b/>
        <sz val="14"/>
        <color theme="1"/>
        <rFont val="Meiryo UI"/>
        <family val="3"/>
        <charset val="128"/>
      </rPr>
      <t>BELS</t>
    </r>
    <r>
      <rPr>
        <sz val="14"/>
        <color theme="1"/>
        <rFont val="Meiryo UI"/>
        <family val="3"/>
        <charset val="128"/>
      </rPr>
      <t>　</t>
    </r>
    <r>
      <rPr>
        <u/>
        <sz val="14"/>
        <color theme="1"/>
        <rFont val="Meiryo UI"/>
        <family val="3"/>
        <charset val="128"/>
      </rPr>
      <t>住宅の「ZEH」、「ゼロエネ相当」に関する表示についての一次エネルギー計算書</t>
    </r>
    <rPh sb="5" eb="7">
      <t>ジュウタク</t>
    </rPh>
    <rPh sb="19" eb="21">
      <t>ソウトウ</t>
    </rPh>
    <rPh sb="23" eb="24">
      <t>カン</t>
    </rPh>
    <rPh sb="26" eb="28">
      <t>ヒョウジ</t>
    </rPh>
    <phoneticPr fontId="1"/>
  </si>
  <si>
    <t>設計一次エネルギー [MJ]</t>
    <phoneticPr fontId="1"/>
  </si>
  <si>
    <t>基準一次エネルギー [MJ]</t>
    <phoneticPr fontId="1"/>
  </si>
  <si>
    <t>設計一次エネルギー [GJ]</t>
    <phoneticPr fontId="1"/>
  </si>
  <si>
    <t>基準一次エネルギー [GJ]</t>
    <phoneticPr fontId="1"/>
  </si>
  <si>
    <t>▼ 外皮基準ならびに一次エネルギー消費量における判定</t>
    <rPh sb="2" eb="4">
      <t>ガイヒ</t>
    </rPh>
    <rPh sb="4" eb="6">
      <t>キジュン</t>
    </rPh>
    <rPh sb="10" eb="20">
      <t>イチジ</t>
    </rPh>
    <rPh sb="24" eb="26">
      <t>ハンテイ</t>
    </rPh>
    <phoneticPr fontId="1"/>
  </si>
  <si>
    <t xml:space="preserve"> ・緑色部分は自動的に計算されます。</t>
    <rPh sb="2" eb="4">
      <t>ミドリイロ</t>
    </rPh>
    <rPh sb="4" eb="6">
      <t>ブブン</t>
    </rPh>
    <rPh sb="7" eb="10">
      <t>ジドウテキ</t>
    </rPh>
    <rPh sb="11" eb="13">
      <t>ケイサン</t>
    </rPh>
    <phoneticPr fontId="1"/>
  </si>
  <si>
    <t xml:space="preserve"> ・計算結果をもとに判定することで、申請書にチェックする表示事項が確認できます。</t>
    <rPh sb="2" eb="4">
      <t>ケイサン</t>
    </rPh>
    <rPh sb="4" eb="6">
      <t>ケッカ</t>
    </rPh>
    <rPh sb="10" eb="12">
      <t>ハンテイ</t>
    </rPh>
    <rPh sb="18" eb="20">
      <t>シンセイ</t>
    </rPh>
    <rPh sb="20" eb="21">
      <t>ショ</t>
    </rPh>
    <rPh sb="28" eb="30">
      <t>ヒョウジ</t>
    </rPh>
    <rPh sb="30" eb="32">
      <t>ジコウ</t>
    </rPh>
    <rPh sb="33" eb="35">
      <t>カクニン</t>
    </rPh>
    <phoneticPr fontId="1"/>
  </si>
  <si>
    <t xml:space="preserve"> ・①～⑤は、設計内容説明書の記載欄に対応しています。</t>
    <phoneticPr fontId="1"/>
  </si>
  <si>
    <r>
      <t xml:space="preserve"> 削減率　（</t>
    </r>
    <r>
      <rPr>
        <b/>
        <sz val="10"/>
        <color rgb="FFFF0000"/>
        <rFont val="Meiryo UI"/>
        <family val="3"/>
        <charset val="128"/>
      </rPr>
      <t>B</t>
    </r>
    <r>
      <rPr>
        <sz val="10"/>
        <rFont val="Meiryo UI"/>
        <family val="3"/>
        <charset val="128"/>
      </rPr>
      <t>）</t>
    </r>
    <rPh sb="1" eb="3">
      <t>サクゲン</t>
    </rPh>
    <rPh sb="3" eb="4">
      <t>リツ</t>
    </rPh>
    <phoneticPr fontId="1"/>
  </si>
  <si>
    <t xml:space="preserve"> エネルギー消費削減量</t>
    <rPh sb="6" eb="8">
      <t>ショウヒ</t>
    </rPh>
    <rPh sb="8" eb="10">
      <t>サクゲン</t>
    </rPh>
    <rPh sb="10" eb="11">
      <t>リョウ</t>
    </rPh>
    <phoneticPr fontId="1"/>
  </si>
  <si>
    <r>
      <t xml:space="preserve"> 削減率　（</t>
    </r>
    <r>
      <rPr>
        <b/>
        <sz val="10"/>
        <color rgb="FFFF0000"/>
        <rFont val="Meiryo UI"/>
        <family val="3"/>
        <charset val="128"/>
      </rPr>
      <t>A</t>
    </r>
    <r>
      <rPr>
        <sz val="10"/>
        <rFont val="Meiryo UI"/>
        <family val="3"/>
        <charset val="128"/>
      </rPr>
      <t>）</t>
    </r>
    <rPh sb="1" eb="3">
      <t>サクゲン</t>
    </rPh>
    <rPh sb="3" eb="4">
      <t>リツ</t>
    </rPh>
    <phoneticPr fontId="1"/>
  </si>
  <si>
    <r>
      <rPr>
        <b/>
        <u/>
        <sz val="10"/>
        <color theme="1"/>
        <rFont val="Meiryo UI"/>
        <family val="3"/>
        <charset val="128"/>
      </rPr>
      <t xml:space="preserve"> 結果①</t>
    </r>
    <r>
      <rPr>
        <b/>
        <sz val="10"/>
        <color theme="1"/>
        <rFont val="Meiryo UI"/>
        <family val="3"/>
        <charset val="128"/>
      </rPr>
      <t>　省エネ基準</t>
    </r>
    <r>
      <rPr>
        <b/>
        <sz val="8"/>
        <color theme="1"/>
        <rFont val="Meiryo UI"/>
        <family val="3"/>
        <charset val="128"/>
      </rPr>
      <t>（その他除く）</t>
    </r>
    <rPh sb="1" eb="3">
      <t>ケッカ</t>
    </rPh>
    <rPh sb="5" eb="6">
      <t>ショウ</t>
    </rPh>
    <rPh sb="8" eb="10">
      <t>キジュン</t>
    </rPh>
    <rPh sb="13" eb="14">
      <t>タ</t>
    </rPh>
    <rPh sb="14" eb="15">
      <t>ノゾ</t>
    </rPh>
    <phoneticPr fontId="1"/>
  </si>
  <si>
    <r>
      <rPr>
        <b/>
        <u/>
        <sz val="10"/>
        <color theme="1"/>
        <rFont val="Meiryo UI"/>
        <family val="3"/>
        <charset val="128"/>
      </rPr>
      <t xml:space="preserve"> 結果②</t>
    </r>
    <r>
      <rPr>
        <b/>
        <sz val="10"/>
        <color theme="1"/>
        <rFont val="Meiryo UI"/>
        <family val="3"/>
        <charset val="128"/>
      </rPr>
      <t>　再生可能エネルギーを除く</t>
    </r>
    <r>
      <rPr>
        <b/>
        <sz val="8"/>
        <color theme="1"/>
        <rFont val="Meiryo UI"/>
        <family val="3"/>
        <charset val="128"/>
      </rPr>
      <t>（その他除く）</t>
    </r>
    <rPh sb="1" eb="3">
      <t>ケッカ</t>
    </rPh>
    <rPh sb="5" eb="7">
      <t>サイセイ</t>
    </rPh>
    <rPh sb="7" eb="9">
      <t>カノウ</t>
    </rPh>
    <rPh sb="15" eb="16">
      <t>ノゾ</t>
    </rPh>
    <phoneticPr fontId="1"/>
  </si>
  <si>
    <r>
      <rPr>
        <b/>
        <u/>
        <sz val="10"/>
        <color theme="1"/>
        <rFont val="Meiryo UI"/>
        <family val="3"/>
        <charset val="128"/>
      </rPr>
      <t xml:space="preserve"> 結果③</t>
    </r>
    <r>
      <rPr>
        <b/>
        <sz val="10"/>
        <color theme="1"/>
        <rFont val="Meiryo UI"/>
        <family val="3"/>
        <charset val="128"/>
      </rPr>
      <t>　再生可能エネルギーを加え</t>
    </r>
    <r>
      <rPr>
        <b/>
        <sz val="8"/>
        <color theme="1"/>
        <rFont val="Meiryo UI"/>
        <family val="3"/>
        <charset val="128"/>
      </rPr>
      <t>（その他除く）</t>
    </r>
    <rPh sb="1" eb="3">
      <t>ケッカ</t>
    </rPh>
    <rPh sb="15" eb="16">
      <t>クワ</t>
    </rPh>
    <phoneticPr fontId="1"/>
  </si>
  <si>
    <t>26.5</t>
    <phoneticPr fontId="1"/>
  </si>
  <si>
    <t>59.5</t>
    <phoneticPr fontId="1"/>
  </si>
  <si>
    <t xml:space="preserve"> 一次エネルギー消費量
 （1戸当り）</t>
    <phoneticPr fontId="1"/>
  </si>
  <si>
    <t xml:space="preserve"> 参考値</t>
    <rPh sb="1" eb="3">
      <t>サンコウ</t>
    </rPh>
    <rPh sb="3" eb="4">
      <t>アタイ</t>
    </rPh>
    <phoneticPr fontId="1"/>
  </si>
  <si>
    <t>　『ZEH』</t>
    <phoneticPr fontId="1"/>
  </si>
  <si>
    <t>　NearlyZEH</t>
    <phoneticPr fontId="1"/>
  </si>
  <si>
    <t>　ゼロエネ相当</t>
    <rPh sb="5" eb="7">
      <t>ソウトウ</t>
    </rPh>
    <phoneticPr fontId="1"/>
  </si>
  <si>
    <t xml:space="preserve"> 外皮：ZEH外皮基準　一次エネ：A≧20　＆　B≧100</t>
    <rPh sb="1" eb="3">
      <t>ガイヒ</t>
    </rPh>
    <rPh sb="7" eb="9">
      <t>ガイヒ</t>
    </rPh>
    <rPh sb="9" eb="11">
      <t>キジュン</t>
    </rPh>
    <rPh sb="12" eb="14">
      <t>イチジ</t>
    </rPh>
    <phoneticPr fontId="1"/>
  </si>
  <si>
    <t>ZEH外皮基準</t>
    <rPh sb="3" eb="5">
      <t>ガイヒ</t>
    </rPh>
    <rPh sb="5" eb="7">
      <t>キジュン</t>
    </rPh>
    <phoneticPr fontId="1"/>
  </si>
  <si>
    <t xml:space="preserve"> 外皮：（省エネ基準） 　一次エネ：A≧20　＆　B≧100</t>
    <rPh sb="5" eb="6">
      <t>ショウ</t>
    </rPh>
    <phoneticPr fontId="1"/>
  </si>
  <si>
    <t>（基準なし）</t>
    <phoneticPr fontId="1"/>
  </si>
  <si>
    <t>▼ 外皮基準</t>
    <rPh sb="2" eb="4">
      <t>ガイヒ</t>
    </rPh>
    <rPh sb="4" eb="6">
      <t>キジュン</t>
    </rPh>
    <phoneticPr fontId="1"/>
  </si>
  <si>
    <t>▼ 一次エネルギー消費量</t>
    <rPh sb="2" eb="12">
      <t>イチジ</t>
    </rPh>
    <phoneticPr fontId="1"/>
  </si>
  <si>
    <t>表示したい評価項目</t>
    <rPh sb="0" eb="2">
      <t>ヒョウジ</t>
    </rPh>
    <rPh sb="5" eb="7">
      <t>ヒョウカ</t>
    </rPh>
    <rPh sb="7" eb="9">
      <t>コウモク</t>
    </rPh>
    <phoneticPr fontId="1"/>
  </si>
  <si>
    <t xml:space="preserve"> 外皮：ZEH外皮基準　一次エネ：A≧20　＆　75≦B＜100</t>
    <rPh sb="1" eb="3">
      <t>ガイヒ</t>
    </rPh>
    <rPh sb="7" eb="9">
      <t>ガイヒ</t>
    </rPh>
    <rPh sb="9" eb="11">
      <t>キジュン</t>
    </rPh>
    <rPh sb="12" eb="14">
      <t>イチジ</t>
    </rPh>
    <phoneticPr fontId="1"/>
  </si>
  <si>
    <t>　『ZEH』</t>
  </si>
  <si>
    <t xml:space="preserve"> ・黄色セルに入力、水色セルを選択部してください。</t>
    <rPh sb="7" eb="9">
      <t>ニュウリョク</t>
    </rPh>
    <rPh sb="10" eb="12">
      <t>ミズイロ</t>
    </rPh>
    <rPh sb="15" eb="17">
      <t>センタク</t>
    </rPh>
    <rPh sb="17" eb="18">
      <t>ブ</t>
    </rPh>
    <phoneticPr fontId="1"/>
  </si>
  <si>
    <r>
      <t>○○○○邸　</t>
    </r>
    <r>
      <rPr>
        <b/>
        <sz val="11"/>
        <color rgb="FFFF0000"/>
        <rFont val="Meiryo UI"/>
        <family val="3"/>
        <charset val="128"/>
      </rPr>
      <t>作成例</t>
    </r>
    <rPh sb="6" eb="9">
      <t>サクセイレイ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</si>
</sst>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"/>
    <numFmt numFmtId="178" formatCode="0_ "/>
    <numFmt numFmtId="179" formatCode="0.00_ "/>
    <numFmt numFmtId="180" formatCode="0.0_);[Red]\(0.0\)"/>
    <numFmt numFmtId="181" formatCode="0.00_);[Red]\(0.0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i/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9"/>
      <color indexed="8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vertAlign val="subscript"/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i/>
      <sz val="11"/>
      <color theme="1"/>
      <name val="Meiryo UI"/>
      <family val="3"/>
      <charset val="128"/>
    </font>
    <font>
      <b/>
      <i/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49" fontId="6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9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14" fillId="0" borderId="0" xfId="0" applyFont="1">
      <alignment vertical="center"/>
    </xf>
    <xf numFmtId="9" fontId="6" fillId="0" borderId="0" xfId="0" applyNumberFormat="1" applyFont="1">
      <alignment vertical="center"/>
    </xf>
    <xf numFmtId="0" fontId="6" fillId="0" borderId="28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right" vertical="center"/>
    </xf>
    <xf numFmtId="176" fontId="18" fillId="3" borderId="11" xfId="0" applyNumberFormat="1" applyFont="1" applyFill="1" applyBorder="1" applyAlignment="1">
      <alignment horizontal="right" vertical="center"/>
    </xf>
    <xf numFmtId="176" fontId="18" fillId="4" borderId="1" xfId="0" applyNumberFormat="1" applyFont="1" applyFill="1" applyBorder="1">
      <alignment vertical="center"/>
    </xf>
    <xf numFmtId="176" fontId="18" fillId="4" borderId="15" xfId="0" applyNumberFormat="1" applyFont="1" applyFill="1" applyBorder="1" applyAlignment="1">
      <alignment horizontal="right" vertical="center"/>
    </xf>
    <xf numFmtId="176" fontId="18" fillId="4" borderId="1" xfId="0" applyNumberFormat="1" applyFont="1" applyFill="1" applyBorder="1" applyAlignment="1">
      <alignment horizontal="right" vertical="center"/>
    </xf>
    <xf numFmtId="0" fontId="20" fillId="4" borderId="16" xfId="0" applyNumberFormat="1" applyFont="1" applyFill="1" applyBorder="1" applyAlignment="1">
      <alignment horizontal="right" vertical="center"/>
    </xf>
    <xf numFmtId="0" fontId="6" fillId="0" borderId="2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9" fontId="19" fillId="2" borderId="32" xfId="0" applyNumberFormat="1" applyFont="1" applyFill="1" applyBorder="1" applyAlignment="1">
      <alignment horizontal="right" vertical="center"/>
    </xf>
    <xf numFmtId="176" fontId="19" fillId="2" borderId="36" xfId="0" applyNumberFormat="1" applyFont="1" applyFill="1" applyBorder="1" applyAlignment="1">
      <alignment horizontal="right" vertical="center"/>
    </xf>
    <xf numFmtId="181" fontId="18" fillId="0" borderId="33" xfId="0" applyNumberFormat="1" applyFont="1" applyBorder="1" applyAlignment="1">
      <alignment horizontal="right" vertical="center"/>
    </xf>
    <xf numFmtId="176" fontId="18" fillId="0" borderId="31" xfId="0" applyNumberFormat="1" applyFont="1" applyBorder="1" applyAlignment="1">
      <alignment horizontal="right" vertical="center"/>
    </xf>
    <xf numFmtId="0" fontId="9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8" fillId="9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42" xfId="0" applyFont="1" applyBorder="1">
      <alignment vertical="center"/>
    </xf>
    <xf numFmtId="0" fontId="6" fillId="0" borderId="30" xfId="0" applyFont="1" applyBorder="1">
      <alignment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80" fontId="18" fillId="0" borderId="37" xfId="0" applyNumberFormat="1" applyFont="1" applyBorder="1" applyAlignment="1">
      <alignment horizontal="right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178" fontId="18" fillId="0" borderId="35" xfId="0" applyNumberFormat="1" applyFont="1" applyBorder="1" applyAlignment="1">
      <alignment horizontal="right" vertical="center"/>
    </xf>
    <xf numFmtId="0" fontId="23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2" fillId="0" borderId="2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3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18" fillId="7" borderId="1" xfId="0" applyFont="1" applyFill="1" applyBorder="1" applyAlignment="1">
      <alignment horizontal="center" vertical="center"/>
    </xf>
    <xf numFmtId="0" fontId="23" fillId="0" borderId="18" xfId="0" applyFont="1" applyBorder="1">
      <alignment vertical="center"/>
    </xf>
    <xf numFmtId="0" fontId="24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2" borderId="27" xfId="0" applyFont="1" applyFill="1" applyBorder="1" applyAlignment="1">
      <alignment horizontal="left" vertical="center" indent="1"/>
    </xf>
    <xf numFmtId="0" fontId="18" fillId="2" borderId="28" xfId="0" applyFont="1" applyFill="1" applyBorder="1" applyAlignment="1">
      <alignment horizontal="left" vertical="center" indent="1"/>
    </xf>
    <xf numFmtId="0" fontId="18" fillId="2" borderId="29" xfId="0" applyFont="1" applyFill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9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8" fillId="7" borderId="43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CCFF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1075765</xdr:colOff>
      <xdr:row>4</xdr:row>
      <xdr:rowOff>70120</xdr:rowOff>
    </xdr:from>
    <xdr:to>
      <xdr:col>7</xdr:col>
      <xdr:colOff>327934</xdr:colOff>
      <xdr:row>7</xdr:row>
      <xdr:rowOff>152790</xdr:rowOff>
    </xdr:to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4615" y="994045"/>
          <a:ext cx="671394" cy="7684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1242392</xdr:colOff>
      <xdr:row>52</xdr:row>
      <xdr:rowOff>72566</xdr:rowOff>
    </xdr:from>
    <xdr:to>
      <xdr:col>8</xdr:col>
      <xdr:colOff>50937</xdr:colOff>
      <xdr:row>59</xdr:row>
      <xdr:rowOff>19051</xdr:rowOff>
    </xdr:to>
    <xdr:grpSp>
      <xdr:nvGrpSpPr>
        <xdr:cNvPr id="2" name="グループ化 1"/>
        <xdr:cNvGrpSpPr/>
      </xdr:nvGrpSpPr>
      <xdr:grpSpPr>
        <a:xfrm>
          <a:off x="1442417" y="11464466"/>
          <a:ext cx="6495220" cy="1346660"/>
          <a:chOff x="613742" y="8378358"/>
          <a:chExt cx="5704645" cy="1203793"/>
        </a:xfrm>
      </xdr:grpSpPr>
      <xdr:grpSp>
        <xdr:nvGrpSpPr>
          <xdr:cNvPr id="3" name="グループ化 2"/>
          <xdr:cNvGrpSpPr/>
        </xdr:nvGrpSpPr>
        <xdr:grpSpPr>
          <a:xfrm>
            <a:off x="613742" y="8382000"/>
            <a:ext cx="5704645" cy="1200151"/>
            <a:chOff x="928067" y="7781925"/>
            <a:chExt cx="5704645" cy="1200151"/>
          </a:xfrm>
        </xdr:grpSpPr>
        <xdr:sp macro="" textlink="">
          <xdr:nvSpPr>
            <xdr:cNvPr id="6" name="正方形/長方形 5"/>
            <xdr:cNvSpPr/>
          </xdr:nvSpPr>
          <xdr:spPr>
            <a:xfrm>
              <a:off x="1952626" y="7801389"/>
              <a:ext cx="554934" cy="26297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Yes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7" name="正方形/長方形 6"/>
            <xdr:cNvSpPr/>
          </xdr:nvSpPr>
          <xdr:spPr>
            <a:xfrm>
              <a:off x="1576246" y="8333999"/>
              <a:ext cx="393989" cy="17260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No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8" name="正方形/長方形 7"/>
            <xdr:cNvSpPr/>
          </xdr:nvSpPr>
          <xdr:spPr>
            <a:xfrm>
              <a:off x="3171826" y="8305303"/>
              <a:ext cx="405586" cy="19679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Yes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9" name="正方形/長方形 8"/>
            <xdr:cNvSpPr/>
          </xdr:nvSpPr>
          <xdr:spPr>
            <a:xfrm>
              <a:off x="3562350" y="7781925"/>
              <a:ext cx="554520" cy="26421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No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grpSp>
          <xdr:nvGrpSpPr>
            <xdr:cNvPr id="10" name="グループ化 9"/>
            <xdr:cNvGrpSpPr/>
          </xdr:nvGrpSpPr>
          <xdr:grpSpPr>
            <a:xfrm>
              <a:off x="928067" y="7903681"/>
              <a:ext cx="5704645" cy="1078395"/>
              <a:chOff x="928067" y="7903681"/>
              <a:chExt cx="5704645" cy="1078395"/>
            </a:xfrm>
          </xdr:grpSpPr>
          <xdr:sp macro="" textlink="">
            <xdr:nvSpPr>
              <xdr:cNvPr id="11" name="正方形/長方形 10"/>
              <xdr:cNvSpPr/>
            </xdr:nvSpPr>
            <xdr:spPr>
              <a:xfrm>
                <a:off x="968239" y="8542682"/>
                <a:ext cx="1012962" cy="315568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kumimoji="1" lang="en-US" altLang="ja-JP" sz="900">
                    <a:solidFill>
                      <a:schemeClr val="tx1"/>
                    </a:solidFill>
                  </a:rPr>
                  <a:t>NG</a:t>
                </a:r>
                <a:r>
                  <a:rPr kumimoji="1" lang="ja-JP" altLang="en-US" sz="900">
                    <a:solidFill>
                      <a:schemeClr val="tx1"/>
                    </a:solidFill>
                  </a:rPr>
                  <a:t>　表示なし</a:t>
                </a:r>
              </a:p>
            </xdr:txBody>
          </xdr:sp>
          <xdr:sp macro="" textlink="">
            <xdr:nvSpPr>
              <xdr:cNvPr id="12" name="正方形/長方形 11"/>
              <xdr:cNvSpPr/>
            </xdr:nvSpPr>
            <xdr:spPr>
              <a:xfrm>
                <a:off x="2514447" y="8543926"/>
                <a:ext cx="1120160" cy="438149"/>
              </a:xfrm>
              <a:prstGeom prst="rect">
                <a:avLst/>
              </a:prstGeom>
              <a:solidFill>
                <a:srgbClr val="FF0000"/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kumimoji="1" lang="en-US" altLang="ja-JP" sz="900" b="1" i="1">
                    <a:solidFill>
                      <a:srgbClr val="FFFF00"/>
                    </a:solidFill>
                  </a:rPr>
                  <a:t>Nearly</a:t>
                </a:r>
                <a:r>
                  <a:rPr kumimoji="1" lang="ja-JP" altLang="en-US" sz="900" b="1" i="1">
                    <a:solidFill>
                      <a:srgbClr val="FFFF00"/>
                    </a:solidFill>
                  </a:rPr>
                  <a:t> </a:t>
                </a:r>
                <a:r>
                  <a:rPr kumimoji="1" lang="en-US" altLang="ja-JP" sz="900" b="1" i="1">
                    <a:solidFill>
                      <a:srgbClr val="FFFF00"/>
                    </a:solidFill>
                  </a:rPr>
                  <a:t>ZEH</a:t>
                </a:r>
                <a:r>
                  <a:rPr kumimoji="1" lang="ja-JP" altLang="en-US" sz="900" b="1" i="0">
                    <a:solidFill>
                      <a:schemeClr val="bg1"/>
                    </a:solidFill>
                  </a:rPr>
                  <a:t>（</a:t>
                </a:r>
                <a:r>
                  <a:rPr kumimoji="1" lang="en-US" altLang="ja-JP" sz="900" b="1" i="0">
                    <a:solidFill>
                      <a:schemeClr val="bg1"/>
                    </a:solidFill>
                  </a:rPr>
                  <a:t>※2</a:t>
                </a:r>
                <a:r>
                  <a:rPr kumimoji="1" lang="ja-JP" altLang="en-US" sz="900" b="1" i="0">
                    <a:solidFill>
                      <a:schemeClr val="bg1"/>
                    </a:solidFill>
                  </a:rPr>
                  <a:t>）</a:t>
                </a:r>
                <a:endParaRPr kumimoji="1" lang="en-US" altLang="ja-JP" sz="900" b="1" i="0">
                  <a:solidFill>
                    <a:schemeClr val="bg1"/>
                  </a:solidFill>
                </a:endParaRPr>
              </a:p>
              <a:p>
                <a:pPr algn="ctr"/>
                <a:r>
                  <a:rPr kumimoji="1" lang="en-US" altLang="ja-JP" sz="900" b="1">
                    <a:solidFill>
                      <a:schemeClr val="bg1"/>
                    </a:solidFill>
                  </a:rPr>
                  <a:t>ZEH</a:t>
                </a:r>
                <a:r>
                  <a:rPr kumimoji="1" lang="ja-JP" altLang="en-US" sz="900" b="1">
                    <a:solidFill>
                      <a:schemeClr val="bg1"/>
                    </a:solidFill>
                  </a:rPr>
                  <a:t>マーク（</a:t>
                </a:r>
                <a:r>
                  <a:rPr kumimoji="1" lang="en-US" altLang="ja-JP" sz="900" b="1">
                    <a:solidFill>
                      <a:schemeClr val="bg1"/>
                    </a:solidFill>
                  </a:rPr>
                  <a:t>※3</a:t>
                </a:r>
                <a:r>
                  <a:rPr kumimoji="1" lang="ja-JP" altLang="en-US" sz="900" b="1">
                    <a:solidFill>
                      <a:schemeClr val="bg1"/>
                    </a:solidFill>
                  </a:rPr>
                  <a:t>）</a:t>
                </a:r>
              </a:p>
            </xdr:txBody>
          </xdr:sp>
          <xdr:sp macro="" textlink="">
            <xdr:nvSpPr>
              <xdr:cNvPr id="13" name="フローチャート: 判断 12"/>
              <xdr:cNvSpPr/>
            </xdr:nvSpPr>
            <xdr:spPr>
              <a:xfrm>
                <a:off x="928067" y="7903681"/>
                <a:ext cx="1091234" cy="383070"/>
              </a:xfrm>
              <a:prstGeom prst="flowChartDecision">
                <a:avLst/>
              </a:prstGeom>
              <a:solidFill>
                <a:schemeClr val="bg1"/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en-US" altLang="ja-JP" sz="9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20</a:t>
                </a:r>
                <a:r>
                  <a:rPr kumimoji="1" lang="ja-JP" altLang="ja-JP" sz="9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≦</a:t>
                </a:r>
                <a:r>
                  <a:rPr kumimoji="1" lang="en-US" altLang="ja-JP" sz="90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A</a:t>
                </a:r>
                <a:endParaRPr kumimoji="1" lang="ja-JP" altLang="en-US" sz="900">
                  <a:solidFill>
                    <a:srgbClr val="FF0000"/>
                  </a:solidFill>
                </a:endParaRPr>
              </a:p>
            </xdr:txBody>
          </xdr:sp>
          <xdr:sp macro="" textlink="">
            <xdr:nvSpPr>
              <xdr:cNvPr id="14" name="フローチャート: 判断 13"/>
              <xdr:cNvSpPr/>
            </xdr:nvSpPr>
            <xdr:spPr>
              <a:xfrm>
                <a:off x="2416570" y="7908691"/>
                <a:ext cx="1315915" cy="381001"/>
              </a:xfrm>
              <a:prstGeom prst="flowChartDecision">
                <a:avLst/>
              </a:prstGeom>
              <a:solidFill>
                <a:schemeClr val="bg1"/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en-US" altLang="ja-JP" sz="9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75≦</a:t>
                </a:r>
                <a:r>
                  <a:rPr kumimoji="1" lang="en-US" altLang="ja-JP" sz="90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B</a:t>
                </a:r>
                <a:r>
                  <a:rPr kumimoji="1" lang="ja-JP" altLang="en-US" sz="9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＜</a:t>
                </a:r>
                <a:r>
                  <a:rPr kumimoji="1" lang="en-US" altLang="ja-JP" sz="9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100</a:t>
                </a:r>
              </a:p>
            </xdr:txBody>
          </xdr:sp>
          <xdr:cxnSp macro="">
            <xdr:nvCxnSpPr>
              <xdr:cNvPr id="15" name="直線矢印コネクタ 14"/>
              <xdr:cNvCxnSpPr>
                <a:endCxn id="14" idx="1"/>
              </xdr:cNvCxnSpPr>
            </xdr:nvCxnSpPr>
            <xdr:spPr>
              <a:xfrm>
                <a:off x="2015158" y="8093023"/>
                <a:ext cx="401412" cy="0"/>
              </a:xfrm>
              <a:prstGeom prst="straightConnector1">
                <a:avLst/>
              </a:prstGeom>
              <a:ln w="22225">
                <a:solidFill>
                  <a:srgbClr val="FF0000"/>
                </a:solidFill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直線矢印コネクタ 15"/>
              <xdr:cNvCxnSpPr/>
            </xdr:nvCxnSpPr>
            <xdr:spPr>
              <a:xfrm flipH="1">
                <a:off x="1478446" y="8285093"/>
                <a:ext cx="0" cy="252000"/>
              </a:xfrm>
              <a:prstGeom prst="straightConnector1">
                <a:avLst/>
              </a:prstGeom>
              <a:ln w="22225"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" name="直線矢印コネクタ 16"/>
              <xdr:cNvCxnSpPr/>
            </xdr:nvCxnSpPr>
            <xdr:spPr>
              <a:xfrm flipH="1">
                <a:off x="3070016" y="8286750"/>
                <a:ext cx="0" cy="252000"/>
              </a:xfrm>
              <a:prstGeom prst="straightConnector1">
                <a:avLst/>
              </a:prstGeom>
              <a:ln w="22225">
                <a:solidFill>
                  <a:srgbClr val="FF0000"/>
                </a:solidFill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8" name="フローチャート: 判断 17"/>
              <xdr:cNvSpPr/>
            </xdr:nvSpPr>
            <xdr:spPr>
              <a:xfrm>
                <a:off x="4105276" y="7915275"/>
                <a:ext cx="1095374" cy="381000"/>
              </a:xfrm>
              <a:prstGeom prst="flowChartDecision">
                <a:avLst/>
              </a:prstGeom>
              <a:solidFill>
                <a:schemeClr val="bg1"/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en-US" altLang="ja-JP" sz="9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100≦</a:t>
                </a:r>
                <a:r>
                  <a:rPr kumimoji="1" lang="en-US" altLang="ja-JP" sz="90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B</a:t>
                </a:r>
                <a:endParaRPr kumimoji="1" lang="en-US" altLang="ja-JP" sz="9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endParaRPr>
              </a:p>
            </xdr:txBody>
          </xdr:sp>
          <xdr:cxnSp macro="">
            <xdr:nvCxnSpPr>
              <xdr:cNvPr id="19" name="直線矢印コネクタ 18"/>
              <xdr:cNvCxnSpPr>
                <a:stCxn id="14" idx="3"/>
              </xdr:cNvCxnSpPr>
            </xdr:nvCxnSpPr>
            <xdr:spPr>
              <a:xfrm>
                <a:off x="3732485" y="8099192"/>
                <a:ext cx="392668" cy="0"/>
              </a:xfrm>
              <a:prstGeom prst="straightConnector1">
                <a:avLst/>
              </a:prstGeom>
              <a:ln w="22225">
                <a:solidFill>
                  <a:srgbClr val="FF0000"/>
                </a:solidFill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矢印コネクタ 19"/>
              <xdr:cNvCxnSpPr/>
            </xdr:nvCxnSpPr>
            <xdr:spPr>
              <a:xfrm flipH="1">
                <a:off x="4657096" y="8296275"/>
                <a:ext cx="0" cy="252000"/>
              </a:xfrm>
              <a:prstGeom prst="straightConnector1">
                <a:avLst/>
              </a:prstGeom>
              <a:ln w="22225">
                <a:solidFill>
                  <a:srgbClr val="FF0000"/>
                </a:solidFill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1" name="正方形/長方形 20"/>
              <xdr:cNvSpPr/>
            </xdr:nvSpPr>
            <xdr:spPr>
              <a:xfrm>
                <a:off x="5619750" y="7953375"/>
                <a:ext cx="1012962" cy="315568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kumimoji="1" lang="en-US" altLang="ja-JP" sz="900">
                    <a:solidFill>
                      <a:schemeClr val="tx1"/>
                    </a:solidFill>
                  </a:rPr>
                  <a:t>NG</a:t>
                </a:r>
                <a:r>
                  <a:rPr kumimoji="1" lang="ja-JP" altLang="en-US" sz="900">
                    <a:solidFill>
                      <a:schemeClr val="tx1"/>
                    </a:solidFill>
                  </a:rPr>
                  <a:t>　表示なし</a:t>
                </a:r>
              </a:p>
            </xdr:txBody>
          </xdr:sp>
          <xdr:cxnSp macro="">
            <xdr:nvCxnSpPr>
              <xdr:cNvPr id="22" name="直線矢印コネクタ 21"/>
              <xdr:cNvCxnSpPr/>
            </xdr:nvCxnSpPr>
            <xdr:spPr>
              <a:xfrm>
                <a:off x="5191125" y="8115300"/>
                <a:ext cx="438978" cy="0"/>
              </a:xfrm>
              <a:prstGeom prst="straightConnector1">
                <a:avLst/>
              </a:prstGeom>
              <a:ln w="22225"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3" name="正方形/長方形 22"/>
              <xdr:cNvSpPr/>
            </xdr:nvSpPr>
            <xdr:spPr>
              <a:xfrm>
                <a:off x="3819524" y="8543926"/>
                <a:ext cx="1800225" cy="438150"/>
              </a:xfrm>
              <a:prstGeom prst="rect">
                <a:avLst/>
              </a:prstGeom>
              <a:solidFill>
                <a:srgbClr val="FF0000"/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kumimoji="1" lang="en-US" altLang="ja-JP" sz="900" b="1">
                    <a:solidFill>
                      <a:srgbClr val="FFFF00"/>
                    </a:solidFill>
                  </a:rPr>
                  <a:t>『</a:t>
                </a:r>
                <a:r>
                  <a:rPr kumimoji="1" lang="en-US" altLang="ja-JP" sz="900" b="1" i="1">
                    <a:solidFill>
                      <a:srgbClr val="FFFF00"/>
                    </a:solidFill>
                  </a:rPr>
                  <a:t>ZEH</a:t>
                </a:r>
                <a:r>
                  <a:rPr kumimoji="1" lang="en-US" altLang="ja-JP" sz="900" b="1">
                    <a:solidFill>
                      <a:srgbClr val="FFFF00"/>
                    </a:solidFill>
                  </a:rPr>
                  <a:t>』</a:t>
                </a:r>
                <a:r>
                  <a:rPr kumimoji="1" lang="ja-JP" altLang="en-US" sz="900" b="1">
                    <a:solidFill>
                      <a:schemeClr val="bg1"/>
                    </a:solidFill>
                  </a:rPr>
                  <a:t>　（</a:t>
                </a:r>
                <a:r>
                  <a:rPr kumimoji="1" lang="en-US" altLang="ja-JP" sz="900" b="1">
                    <a:solidFill>
                      <a:schemeClr val="bg1"/>
                    </a:solidFill>
                  </a:rPr>
                  <a:t>※2</a:t>
                </a:r>
                <a:r>
                  <a:rPr kumimoji="1" lang="ja-JP" altLang="en-US" sz="900" b="1">
                    <a:solidFill>
                      <a:schemeClr val="bg1"/>
                    </a:solidFill>
                  </a:rPr>
                  <a:t>）</a:t>
                </a:r>
                <a:endParaRPr kumimoji="1" lang="en-US" altLang="ja-JP" sz="900" b="1">
                  <a:solidFill>
                    <a:schemeClr val="bg1"/>
                  </a:solidFill>
                </a:endParaRPr>
              </a:p>
              <a:p>
                <a:pPr algn="ctr"/>
                <a:r>
                  <a:rPr kumimoji="1" lang="en-US" altLang="ja-JP" sz="900" b="1">
                    <a:solidFill>
                      <a:schemeClr val="bg1"/>
                    </a:solidFill>
                  </a:rPr>
                  <a:t>ZEH</a:t>
                </a:r>
                <a:r>
                  <a:rPr kumimoji="1" lang="ja-JP" altLang="en-US" sz="900" b="1">
                    <a:solidFill>
                      <a:schemeClr val="bg1"/>
                    </a:solidFill>
                  </a:rPr>
                  <a:t>マーク</a:t>
                </a:r>
                <a:r>
                  <a:rPr kumimoji="1" lang="en-US" altLang="ja-JP" sz="900" b="1">
                    <a:solidFill>
                      <a:schemeClr val="bg1"/>
                    </a:solidFill>
                  </a:rPr>
                  <a:t>+</a:t>
                </a:r>
                <a:r>
                  <a:rPr kumimoji="1" lang="ja-JP" altLang="en-US" sz="900" b="1">
                    <a:solidFill>
                      <a:schemeClr val="bg1"/>
                    </a:solidFill>
                  </a:rPr>
                  <a:t>ゼロエネ相当（</a:t>
                </a:r>
                <a:r>
                  <a:rPr kumimoji="1" lang="en-US" altLang="ja-JP" sz="900" b="1">
                    <a:solidFill>
                      <a:schemeClr val="bg1"/>
                    </a:solidFill>
                  </a:rPr>
                  <a:t>※3</a:t>
                </a:r>
                <a:r>
                  <a:rPr kumimoji="1" lang="ja-JP" altLang="en-US" sz="900" b="1">
                    <a:solidFill>
                      <a:schemeClr val="bg1"/>
                    </a:solidFill>
                  </a:rPr>
                  <a:t>）</a:t>
                </a:r>
              </a:p>
            </xdr:txBody>
          </xdr:sp>
        </xdr:grpSp>
      </xdr:grpSp>
      <xdr:sp macro="" textlink="">
        <xdr:nvSpPr>
          <xdr:cNvPr id="4" name="正方形/長方形 3"/>
          <xdr:cNvSpPr/>
        </xdr:nvSpPr>
        <xdr:spPr>
          <a:xfrm>
            <a:off x="4864309" y="8378358"/>
            <a:ext cx="386426" cy="2642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chemeClr val="tx1"/>
                </a:solidFill>
              </a:rPr>
              <a:t>No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4543426" y="8892211"/>
            <a:ext cx="398995" cy="22901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chemeClr val="tx1"/>
                </a:solidFill>
              </a:rPr>
              <a:t>Yes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0</xdr:col>
      <xdr:colOff>77843</xdr:colOff>
      <xdr:row>48</xdr:row>
      <xdr:rowOff>129075</xdr:rowOff>
    </xdr:from>
    <xdr:to>
      <xdr:col>3</xdr:col>
      <xdr:colOff>1317152</xdr:colOff>
      <xdr:row>53</xdr:row>
      <xdr:rowOff>171095</xdr:rowOff>
    </xdr:to>
    <xdr:grpSp>
      <xdr:nvGrpSpPr>
        <xdr:cNvPr id="24" name="グループ化 23"/>
        <xdr:cNvGrpSpPr/>
      </xdr:nvGrpSpPr>
      <xdr:grpSpPr>
        <a:xfrm>
          <a:off x="77843" y="10530375"/>
          <a:ext cx="4011084" cy="1280270"/>
          <a:chOff x="144518" y="7999867"/>
          <a:chExt cx="3144309" cy="1275518"/>
        </a:xfrm>
      </xdr:grpSpPr>
      <xdr:grpSp>
        <xdr:nvGrpSpPr>
          <xdr:cNvPr id="25" name="グループ化 24"/>
          <xdr:cNvGrpSpPr/>
        </xdr:nvGrpSpPr>
        <xdr:grpSpPr>
          <a:xfrm>
            <a:off x="144518" y="7999867"/>
            <a:ext cx="3144309" cy="1272216"/>
            <a:chOff x="144518" y="7982722"/>
            <a:chExt cx="3144309" cy="1286919"/>
          </a:xfrm>
        </xdr:grpSpPr>
        <xdr:sp macro="" textlink="">
          <xdr:nvSpPr>
            <xdr:cNvPr id="28" name="フローチャート: 判断 27"/>
            <xdr:cNvSpPr/>
          </xdr:nvSpPr>
          <xdr:spPr>
            <a:xfrm>
              <a:off x="144518" y="8257188"/>
              <a:ext cx="1412326" cy="656897"/>
            </a:xfrm>
            <a:prstGeom prst="flowChartDecision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8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外皮</a:t>
              </a:r>
              <a:endParaRPr kumimoji="1" lang="en-US" altLang="ja-JP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8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省エネ基準適合</a:t>
              </a:r>
              <a:endParaRPr kumimoji="1" lang="ja-JP" altLang="en-US" sz="800">
                <a:solidFill>
                  <a:srgbClr val="FF0000"/>
                </a:solidFill>
              </a:endParaRPr>
            </a:p>
          </xdr:txBody>
        </xdr:sp>
        <xdr:cxnSp macro="">
          <xdr:nvCxnSpPr>
            <xdr:cNvPr id="29" name="直線矢印コネクタ 28"/>
            <xdr:cNvCxnSpPr/>
          </xdr:nvCxnSpPr>
          <xdr:spPr>
            <a:xfrm>
              <a:off x="845634" y="9269641"/>
              <a:ext cx="357867" cy="0"/>
            </a:xfrm>
            <a:prstGeom prst="straightConnector1">
              <a:avLst/>
            </a:prstGeom>
            <a:ln w="22225">
              <a:solidFill>
                <a:srgbClr val="FF0000"/>
              </a:solidFill>
              <a:tailEnd type="arrow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直線矢印コネクタ 29"/>
            <xdr:cNvCxnSpPr/>
          </xdr:nvCxnSpPr>
          <xdr:spPr>
            <a:xfrm flipV="1">
              <a:off x="840827" y="7982722"/>
              <a:ext cx="2448000" cy="0"/>
            </a:xfrm>
            <a:prstGeom prst="straightConnector1">
              <a:avLst/>
            </a:prstGeom>
            <a:ln w="22225">
              <a:solidFill>
                <a:srgbClr val="FF0000"/>
              </a:solidFill>
              <a:tailEnd type="arrow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1" name="正方形/長方形 30"/>
            <xdr:cNvSpPr/>
          </xdr:nvSpPr>
          <xdr:spPr>
            <a:xfrm>
              <a:off x="1905000" y="8441956"/>
              <a:ext cx="1136430" cy="31487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kumimoji="1" lang="en-US" altLang="ja-JP" sz="900">
                  <a:solidFill>
                    <a:schemeClr val="tx1"/>
                  </a:solidFill>
                </a:rPr>
                <a:t>NG</a:t>
              </a:r>
              <a:r>
                <a:rPr kumimoji="1" lang="ja-JP" altLang="en-US" sz="900">
                  <a:solidFill>
                    <a:schemeClr val="tx1"/>
                  </a:solidFill>
                </a:rPr>
                <a:t>　</a:t>
              </a:r>
              <a:r>
                <a:rPr kumimoji="1" lang="en-US" altLang="ja-JP" sz="900">
                  <a:solidFill>
                    <a:schemeClr val="tx1"/>
                  </a:solidFill>
                </a:rPr>
                <a:t>BELS</a:t>
              </a:r>
              <a:r>
                <a:rPr kumimoji="1" lang="ja-JP" altLang="en-US" sz="900">
                  <a:solidFill>
                    <a:schemeClr val="tx1"/>
                  </a:solidFill>
                </a:rPr>
                <a:t>評価不可</a:t>
              </a:r>
            </a:p>
          </xdr:txBody>
        </xdr:sp>
        <xdr:cxnSp macro="">
          <xdr:nvCxnSpPr>
            <xdr:cNvPr id="32" name="直線矢印コネクタ 31"/>
            <xdr:cNvCxnSpPr/>
          </xdr:nvCxnSpPr>
          <xdr:spPr>
            <a:xfrm>
              <a:off x="1548807" y="8585637"/>
              <a:ext cx="360000" cy="0"/>
            </a:xfrm>
            <a:prstGeom prst="straightConnector1">
              <a:avLst/>
            </a:prstGeom>
            <a:ln w="22225">
              <a:tailEnd type="arrow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3" name="正方形/長方形 32"/>
            <xdr:cNvSpPr/>
          </xdr:nvSpPr>
          <xdr:spPr>
            <a:xfrm>
              <a:off x="1484586" y="8329448"/>
              <a:ext cx="341586" cy="17222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No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cxnSp macro="">
        <xdr:nvCxnSpPr>
          <xdr:cNvPr id="26" name="直線矢印コネクタ 25"/>
          <xdr:cNvCxnSpPr/>
        </xdr:nvCxnSpPr>
        <xdr:spPr>
          <a:xfrm flipH="1">
            <a:off x="846650" y="8006444"/>
            <a:ext cx="0" cy="283852"/>
          </a:xfrm>
          <a:prstGeom prst="straightConnector1">
            <a:avLst/>
          </a:prstGeom>
          <a:ln w="22225">
            <a:solidFill>
              <a:srgbClr val="FF0000"/>
            </a:solidFill>
            <a:tailEnd type="none" w="lg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26"/>
          <xdr:cNvCxnSpPr/>
        </xdr:nvCxnSpPr>
        <xdr:spPr>
          <a:xfrm>
            <a:off x="846649" y="8919460"/>
            <a:ext cx="0" cy="355925"/>
          </a:xfrm>
          <a:prstGeom prst="straightConnector1">
            <a:avLst/>
          </a:prstGeom>
          <a:ln w="22225">
            <a:solidFill>
              <a:srgbClr val="FF0000"/>
            </a:solidFill>
            <a:tailEnd type="none" w="lg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486695</xdr:colOff>
      <xdr:row>47</xdr:row>
      <xdr:rowOff>76200</xdr:rowOff>
    </xdr:from>
    <xdr:to>
      <xdr:col>4</xdr:col>
      <xdr:colOff>932795</xdr:colOff>
      <xdr:row>48</xdr:row>
      <xdr:rowOff>100880</xdr:rowOff>
    </xdr:to>
    <xdr:sp macro="" textlink="">
      <xdr:nvSpPr>
        <xdr:cNvPr id="34" name="正方形/長方形 33"/>
        <xdr:cNvSpPr/>
      </xdr:nvSpPr>
      <xdr:spPr>
        <a:xfrm>
          <a:off x="4391945" y="7324725"/>
          <a:ext cx="446100" cy="2628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Yes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336253</xdr:colOff>
      <xdr:row>49</xdr:row>
      <xdr:rowOff>95838</xdr:rowOff>
    </xdr:from>
    <xdr:ext cx="336082" cy="172227"/>
    <xdr:sp macro="" textlink="">
      <xdr:nvSpPr>
        <xdr:cNvPr id="35" name="正方形/長方形 34"/>
        <xdr:cNvSpPr/>
      </xdr:nvSpPr>
      <xdr:spPr>
        <a:xfrm>
          <a:off x="4527253" y="10744788"/>
          <a:ext cx="336082" cy="1722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No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oneCellAnchor>
  <xdr:twoCellAnchor>
    <xdr:from>
      <xdr:col>3</xdr:col>
      <xdr:colOff>1406367</xdr:colOff>
      <xdr:row>50</xdr:row>
      <xdr:rowOff>80626</xdr:rowOff>
    </xdr:from>
    <xdr:to>
      <xdr:col>4</xdr:col>
      <xdr:colOff>515296</xdr:colOff>
      <xdr:row>51</xdr:row>
      <xdr:rowOff>147254</xdr:rowOff>
    </xdr:to>
    <xdr:sp macro="" textlink="">
      <xdr:nvSpPr>
        <xdr:cNvPr id="36" name="正方形/長方形 35"/>
        <xdr:cNvSpPr/>
      </xdr:nvSpPr>
      <xdr:spPr>
        <a:xfrm>
          <a:off x="3406617" y="8062576"/>
          <a:ext cx="1013929" cy="31427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900">
              <a:solidFill>
                <a:schemeClr val="tx1"/>
              </a:solidFill>
            </a:rPr>
            <a:t>NG</a:t>
          </a:r>
          <a:r>
            <a:rPr kumimoji="1" lang="ja-JP" altLang="en-US" sz="900">
              <a:solidFill>
                <a:schemeClr val="tx1"/>
              </a:solidFill>
            </a:rPr>
            <a:t>　表示なし</a:t>
          </a:r>
        </a:p>
      </xdr:txBody>
    </xdr:sp>
    <xdr:clientData/>
  </xdr:twoCellAnchor>
  <xdr:twoCellAnchor>
    <xdr:from>
      <xdr:col>3</xdr:col>
      <xdr:colOff>1366157</xdr:colOff>
      <xdr:row>47</xdr:row>
      <xdr:rowOff>178956</xdr:rowOff>
    </xdr:from>
    <xdr:to>
      <xdr:col>4</xdr:col>
      <xdr:colOff>553432</xdr:colOff>
      <xdr:row>49</xdr:row>
      <xdr:rowOff>73906</xdr:rowOff>
    </xdr:to>
    <xdr:sp macro="" textlink="">
      <xdr:nvSpPr>
        <xdr:cNvPr id="37" name="フローチャート: 判断 36"/>
        <xdr:cNvSpPr/>
      </xdr:nvSpPr>
      <xdr:spPr>
        <a:xfrm>
          <a:off x="3366407" y="7427481"/>
          <a:ext cx="1092275" cy="380725"/>
        </a:xfrm>
        <a:prstGeom prst="flowChartDecision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≦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549285</xdr:colOff>
      <xdr:row>48</xdr:row>
      <xdr:rowOff>129671</xdr:rowOff>
    </xdr:from>
    <xdr:to>
      <xdr:col>4</xdr:col>
      <xdr:colOff>988682</xdr:colOff>
      <xdr:row>48</xdr:row>
      <xdr:rowOff>129671</xdr:rowOff>
    </xdr:to>
    <xdr:cxnSp macro="">
      <xdr:nvCxnSpPr>
        <xdr:cNvPr id="38" name="直線矢印コネクタ 37"/>
        <xdr:cNvCxnSpPr/>
      </xdr:nvCxnSpPr>
      <xdr:spPr>
        <a:xfrm>
          <a:off x="4454535" y="7616321"/>
          <a:ext cx="439397" cy="0"/>
        </a:xfrm>
        <a:prstGeom prst="straightConnector1">
          <a:avLst/>
        </a:prstGeom>
        <a:ln w="22225">
          <a:solidFill>
            <a:srgbClr val="FF0000"/>
          </a:solidFill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250186</xdr:colOff>
      <xdr:row>49</xdr:row>
      <xdr:rowOff>72241</xdr:rowOff>
    </xdr:from>
    <xdr:to>
      <xdr:col>4</xdr:col>
      <xdr:colOff>250186</xdr:colOff>
      <xdr:row>50</xdr:row>
      <xdr:rowOff>75012</xdr:rowOff>
    </xdr:to>
    <xdr:cxnSp macro="">
      <xdr:nvCxnSpPr>
        <xdr:cNvPr id="39" name="直線矢印コネクタ 38"/>
        <xdr:cNvCxnSpPr/>
      </xdr:nvCxnSpPr>
      <xdr:spPr>
        <a:xfrm flipH="1">
          <a:off x="4441186" y="10721191"/>
          <a:ext cx="0" cy="250421"/>
        </a:xfrm>
        <a:prstGeom prst="straightConnector1">
          <a:avLst/>
        </a:prstGeom>
        <a:ln w="22225"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870858</xdr:colOff>
      <xdr:row>47</xdr:row>
      <xdr:rowOff>67329</xdr:rowOff>
    </xdr:from>
    <xdr:to>
      <xdr:col>7</xdr:col>
      <xdr:colOff>320591</xdr:colOff>
      <xdr:row>51</xdr:row>
      <xdr:rowOff>125014</xdr:rowOff>
    </xdr:to>
    <xdr:grpSp>
      <xdr:nvGrpSpPr>
        <xdr:cNvPr id="40" name="グループ化 39"/>
        <xdr:cNvGrpSpPr/>
      </xdr:nvGrpSpPr>
      <xdr:grpSpPr>
        <a:xfrm>
          <a:off x="5061858" y="10230504"/>
          <a:ext cx="2716808" cy="1038760"/>
          <a:chOff x="4680904" y="7717150"/>
          <a:chExt cx="2652467" cy="1045850"/>
        </a:xfrm>
      </xdr:grpSpPr>
      <xdr:sp macro="" textlink="">
        <xdr:nvSpPr>
          <xdr:cNvPr id="41" name="フローチャート: 判断 40"/>
          <xdr:cNvSpPr/>
        </xdr:nvSpPr>
        <xdr:spPr>
          <a:xfrm>
            <a:off x="4804352" y="7822936"/>
            <a:ext cx="1096060" cy="386291"/>
          </a:xfrm>
          <a:prstGeom prst="flowChartDecision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100≦</a:t>
            </a:r>
            <a:r>
              <a:rPr kumimoji="1" lang="en-US" altLang="ja-JP" sz="9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B</a:t>
            </a:r>
            <a:endPara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2" name="直線矢印コネクタ 41"/>
          <xdr:cNvCxnSpPr/>
        </xdr:nvCxnSpPr>
        <xdr:spPr>
          <a:xfrm flipH="1">
            <a:off x="5356518" y="8209227"/>
            <a:ext cx="0" cy="255500"/>
          </a:xfrm>
          <a:prstGeom prst="straightConnector1">
            <a:avLst/>
          </a:prstGeom>
          <a:ln w="22225">
            <a:solidFill>
              <a:srgbClr val="FF0000"/>
            </a:solidFill>
            <a:tailEnd type="arrow" w="lg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正方形/長方形 42"/>
          <xdr:cNvSpPr/>
        </xdr:nvSpPr>
        <xdr:spPr>
          <a:xfrm>
            <a:off x="6319775" y="7861565"/>
            <a:ext cx="1013596" cy="319951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900">
                <a:solidFill>
                  <a:schemeClr val="tx1"/>
                </a:solidFill>
              </a:rPr>
              <a:t>NG</a:t>
            </a:r>
            <a:r>
              <a:rPr kumimoji="1" lang="ja-JP" altLang="en-US" sz="900">
                <a:solidFill>
                  <a:schemeClr val="tx1"/>
                </a:solidFill>
              </a:rPr>
              <a:t>　表示なし</a:t>
            </a:r>
          </a:p>
        </xdr:txBody>
      </xdr:sp>
      <xdr:cxnSp macro="">
        <xdr:nvCxnSpPr>
          <xdr:cNvPr id="44" name="直線矢印コネクタ 43"/>
          <xdr:cNvCxnSpPr/>
        </xdr:nvCxnSpPr>
        <xdr:spPr>
          <a:xfrm>
            <a:off x="5890881" y="8019152"/>
            <a:ext cx="439253" cy="0"/>
          </a:xfrm>
          <a:prstGeom prst="straightConnector1">
            <a:avLst/>
          </a:prstGeom>
          <a:ln w="22225">
            <a:tailEnd type="arrow" w="lg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正方形/長方形 44"/>
          <xdr:cNvSpPr/>
        </xdr:nvSpPr>
        <xdr:spPr>
          <a:xfrm>
            <a:off x="4680904" y="8460319"/>
            <a:ext cx="1440668" cy="302681"/>
          </a:xfrm>
          <a:prstGeom prst="rect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900" b="1">
                <a:solidFill>
                  <a:srgbClr val="FFFF00"/>
                </a:solidFill>
              </a:rPr>
              <a:t>ゼロエネ相当</a:t>
            </a:r>
            <a:r>
              <a:rPr kumimoji="1" lang="ja-JP" altLang="en-US" sz="900" b="1">
                <a:solidFill>
                  <a:schemeClr val="bg1"/>
                </a:solidFill>
              </a:rPr>
              <a:t>（</a:t>
            </a:r>
            <a:r>
              <a:rPr kumimoji="1" lang="en-US" altLang="ja-JP" sz="900" b="1">
                <a:solidFill>
                  <a:schemeClr val="bg1"/>
                </a:solidFill>
              </a:rPr>
              <a:t>※2</a:t>
            </a:r>
            <a:r>
              <a:rPr kumimoji="1" lang="ja-JP" altLang="en-US" sz="900" b="1">
                <a:solidFill>
                  <a:schemeClr val="bg1"/>
                </a:solidFill>
              </a:rPr>
              <a:t>）（</a:t>
            </a:r>
            <a:r>
              <a:rPr kumimoji="1" lang="en-US" altLang="ja-JP" sz="900" b="1">
                <a:solidFill>
                  <a:schemeClr val="bg1"/>
                </a:solidFill>
              </a:rPr>
              <a:t>※3</a:t>
            </a:r>
            <a:r>
              <a:rPr kumimoji="1" lang="ja-JP" altLang="en-US" sz="900" b="1">
                <a:solidFill>
                  <a:schemeClr val="bg1"/>
                </a:solidFill>
              </a:rPr>
              <a:t>）</a:t>
            </a:r>
          </a:p>
        </xdr:txBody>
      </xdr:sp>
      <xdr:sp macro="" textlink="">
        <xdr:nvSpPr>
          <xdr:cNvPr id="46" name="正方形/長方形 45"/>
          <xdr:cNvSpPr/>
        </xdr:nvSpPr>
        <xdr:spPr>
          <a:xfrm>
            <a:off x="5852133" y="7717150"/>
            <a:ext cx="386715" cy="267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chemeClr val="tx1"/>
                </a:solidFill>
              </a:rPr>
              <a:t>No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7" name="正方形/長方形 46"/>
          <xdr:cNvSpPr/>
        </xdr:nvSpPr>
        <xdr:spPr>
          <a:xfrm>
            <a:off x="5498242" y="8196335"/>
            <a:ext cx="445327" cy="20136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chemeClr val="tx1"/>
                </a:solidFill>
              </a:rPr>
              <a:t>Yes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</xdr:col>
      <xdr:colOff>762000</xdr:colOff>
      <xdr:row>47</xdr:row>
      <xdr:rowOff>131885</xdr:rowOff>
    </xdr:from>
    <xdr:to>
      <xdr:col>3</xdr:col>
      <xdr:colOff>1077310</xdr:colOff>
      <xdr:row>48</xdr:row>
      <xdr:rowOff>78441</xdr:rowOff>
    </xdr:to>
    <xdr:sp macro="" textlink="">
      <xdr:nvSpPr>
        <xdr:cNvPr id="48" name="正方形/長方形 47"/>
        <xdr:cNvSpPr/>
      </xdr:nvSpPr>
      <xdr:spPr>
        <a:xfrm>
          <a:off x="1304925" y="7380410"/>
          <a:ext cx="1772635" cy="1846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（</a:t>
          </a:r>
          <a:r>
            <a:rPr kumimoji="1" lang="en-US" altLang="ja-JP" sz="900">
              <a:solidFill>
                <a:schemeClr val="tx1"/>
              </a:solidFill>
            </a:rPr>
            <a:t>※1</a:t>
          </a:r>
          <a:r>
            <a:rPr kumimoji="1" lang="ja-JP" altLang="en-US" sz="900">
              <a:solidFill>
                <a:schemeClr val="tx1"/>
              </a:solidFill>
            </a:rPr>
            <a:t>）の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値基準</a:t>
          </a:r>
          <a:r>
            <a:rPr kumimoji="1" lang="ja-JP" altLang="en-US" sz="900">
              <a:solidFill>
                <a:schemeClr val="tx1"/>
              </a:solidFill>
            </a:rPr>
            <a:t>に適合しない</a:t>
          </a:r>
        </a:p>
      </xdr:txBody>
    </xdr:sp>
    <xdr:clientData/>
  </xdr:twoCellAnchor>
  <xdr:twoCellAnchor>
    <xdr:from>
      <xdr:col>1</xdr:col>
      <xdr:colOff>161132</xdr:colOff>
      <xdr:row>53</xdr:row>
      <xdr:rowOff>188568</xdr:rowOff>
    </xdr:from>
    <xdr:to>
      <xdr:col>1</xdr:col>
      <xdr:colOff>1110154</xdr:colOff>
      <xdr:row>56</xdr:row>
      <xdr:rowOff>20480</xdr:rowOff>
    </xdr:to>
    <xdr:sp macro="" textlink="">
      <xdr:nvSpPr>
        <xdr:cNvPr id="49" name="正方形/長方形 48"/>
        <xdr:cNvSpPr/>
      </xdr:nvSpPr>
      <xdr:spPr>
        <a:xfrm>
          <a:off x="704057" y="8913468"/>
          <a:ext cx="949022" cy="3843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（</a:t>
          </a:r>
          <a:r>
            <a:rPr kumimoji="1" lang="en-US" altLang="ja-JP" sz="900">
              <a:solidFill>
                <a:schemeClr val="tx1"/>
              </a:solidFill>
            </a:rPr>
            <a:t>※1</a:t>
          </a:r>
          <a:r>
            <a:rPr kumimoji="1" lang="ja-JP" altLang="en-US" sz="900">
              <a:solidFill>
                <a:schemeClr val="tx1"/>
              </a:solidFill>
            </a:rPr>
            <a:t>）の</a:t>
          </a:r>
          <a:r>
            <a:rPr kumimoji="1" lang="en-US" altLang="ja-JP" sz="900">
              <a:solidFill>
                <a:schemeClr val="tx1"/>
              </a:solidFill>
            </a:rPr>
            <a:t>U</a:t>
          </a:r>
          <a:r>
            <a:rPr kumimoji="1" lang="en-US" altLang="ja-JP" sz="700">
              <a:solidFill>
                <a:schemeClr val="tx1"/>
              </a:solidFill>
            </a:rPr>
            <a:t>A</a:t>
          </a:r>
          <a:r>
            <a:rPr kumimoji="1" lang="ja-JP" altLang="en-US" sz="900">
              <a:solidFill>
                <a:schemeClr val="tx1"/>
              </a:solidFill>
            </a:rPr>
            <a:t>値基準に適合する</a:t>
          </a:r>
        </a:p>
      </xdr:txBody>
    </xdr:sp>
    <xdr:clientData/>
  </xdr:twoCellAnchor>
  <xdr:twoCellAnchor editAs="oneCell">
    <xdr:from>
      <xdr:col>9</xdr:col>
      <xdr:colOff>179752</xdr:colOff>
      <xdr:row>17</xdr:row>
      <xdr:rowOff>22412</xdr:rowOff>
    </xdr:from>
    <xdr:to>
      <xdr:col>15</xdr:col>
      <xdr:colOff>685239</xdr:colOff>
      <xdr:row>31</xdr:row>
      <xdr:rowOff>210674</xdr:rowOff>
    </xdr:to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0399" y="3966883"/>
          <a:ext cx="4986159" cy="3337115"/>
        </a:xfrm>
        <a:prstGeom prst="rect">
          <a:avLst/>
        </a:prstGeom>
      </xdr:spPr>
    </xdr:pic>
    <xdr:clientData/>
  </xdr:twoCellAnchor>
  <xdr:twoCellAnchor editAs="oneCell">
    <xdr:from>
      <xdr:col>6</xdr:col>
      <xdr:colOff>1075765</xdr:colOff>
      <xdr:row>4</xdr:row>
      <xdr:rowOff>70120</xdr:rowOff>
    </xdr:from>
    <xdr:to>
      <xdr:col>7</xdr:col>
      <xdr:colOff>327934</xdr:colOff>
      <xdr:row>7</xdr:row>
      <xdr:rowOff>152790</xdr:rowOff>
    </xdr:to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5736" y="1000208"/>
          <a:ext cx="675316" cy="755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view="pageBreakPreview" topLeftCell="A28" zoomScaleNormal="100" zoomScaleSheetLayoutView="100" workbookViewId="0">
      <selection activeCell="G31" sqref="G31"/>
    </sheetView>
  </sheetViews>
  <sheetFormatPr defaultRowHeight="15.75" x14ac:dyDescent="0.15"/>
  <cols>
    <col min="1" max="1" width="2.625" style="1" customWidth="1"/>
    <col min="2" max="2" width="19.125" style="1" customWidth="1"/>
    <col min="3" max="3" width="14.625" style="1" customWidth="1"/>
    <col min="4" max="5" width="18.625" style="1" customWidth="1"/>
    <col min="6" max="6" width="5.625" style="1" customWidth="1"/>
    <col min="7" max="7" width="18.625" style="1" customWidth="1"/>
    <col min="8" max="8" width="5.625" style="1" customWidth="1"/>
    <col min="9" max="10" width="2.625" style="1" customWidth="1"/>
    <col min="11" max="12" width="14.625" style="1" customWidth="1"/>
    <col min="13" max="16384" width="9" style="1"/>
  </cols>
  <sheetData>
    <row r="1" spans="1:9" ht="31.5" customHeight="1" x14ac:dyDescent="0.15">
      <c r="A1" s="96" t="s">
        <v>48</v>
      </c>
      <c r="B1" s="96"/>
      <c r="C1" s="96"/>
      <c r="D1" s="96"/>
      <c r="E1" s="96"/>
      <c r="F1" s="96"/>
      <c r="G1" s="96"/>
      <c r="H1" s="96"/>
      <c r="I1" s="96"/>
    </row>
    <row r="2" spans="1:9" ht="9.9499999999999993" customHeight="1" x14ac:dyDescent="0.15">
      <c r="B2" s="92"/>
      <c r="C2" s="92"/>
      <c r="D2" s="92"/>
      <c r="E2" s="92"/>
      <c r="F2" s="92"/>
      <c r="G2" s="92"/>
      <c r="H2" s="92"/>
    </row>
    <row r="3" spans="1:9" s="13" customFormat="1" ht="21.95" customHeight="1" x14ac:dyDescent="0.15">
      <c r="B3" s="38" t="s">
        <v>6</v>
      </c>
      <c r="C3" s="97"/>
      <c r="D3" s="98"/>
      <c r="E3" s="98"/>
      <c r="F3" s="98"/>
      <c r="G3" s="98"/>
      <c r="H3" s="99"/>
    </row>
    <row r="4" spans="1:9" s="13" customFormat="1" ht="9.9499999999999993" customHeight="1" x14ac:dyDescent="0.15"/>
    <row r="5" spans="1:9" s="13" customFormat="1" ht="18" customHeight="1" x14ac:dyDescent="0.15">
      <c r="B5" s="100" t="s">
        <v>47</v>
      </c>
      <c r="C5" s="31" t="s">
        <v>79</v>
      </c>
      <c r="D5" s="59"/>
      <c r="E5" s="59"/>
      <c r="F5" s="59"/>
      <c r="G5" s="59"/>
      <c r="H5" s="14"/>
    </row>
    <row r="6" spans="1:9" s="13" customFormat="1" ht="18" customHeight="1" x14ac:dyDescent="0.15">
      <c r="B6" s="101"/>
      <c r="C6" s="65" t="s">
        <v>54</v>
      </c>
      <c r="D6" s="60"/>
      <c r="E6" s="60"/>
      <c r="F6" s="60"/>
      <c r="G6" s="60"/>
      <c r="H6" s="15"/>
    </row>
    <row r="7" spans="1:9" s="13" customFormat="1" ht="18" customHeight="1" x14ac:dyDescent="0.15">
      <c r="B7" s="101"/>
      <c r="C7" s="65" t="s">
        <v>56</v>
      </c>
      <c r="D7" s="60"/>
      <c r="E7" s="60"/>
      <c r="F7" s="60"/>
      <c r="G7" s="60"/>
      <c r="H7" s="15"/>
    </row>
    <row r="8" spans="1:9" s="13" customFormat="1" ht="18" customHeight="1" x14ac:dyDescent="0.15">
      <c r="B8" s="102"/>
      <c r="C8" s="66" t="s">
        <v>55</v>
      </c>
      <c r="D8" s="61"/>
      <c r="E8" s="61"/>
      <c r="F8" s="61"/>
      <c r="G8" s="61"/>
      <c r="H8" s="62"/>
    </row>
    <row r="9" spans="1:9" s="13" customFormat="1" ht="9.9499999999999993" customHeight="1" x14ac:dyDescent="0.15"/>
    <row r="10" spans="1:9" s="13" customFormat="1" ht="21.95" customHeight="1" x14ac:dyDescent="0.15">
      <c r="B10" s="103" t="s">
        <v>21</v>
      </c>
      <c r="C10" s="104"/>
      <c r="D10" s="63" t="s">
        <v>27</v>
      </c>
      <c r="E10" s="103" t="s">
        <v>76</v>
      </c>
      <c r="F10" s="104"/>
      <c r="G10" s="105" t="s">
        <v>78</v>
      </c>
      <c r="H10" s="106"/>
    </row>
    <row r="11" spans="1:9" s="13" customFormat="1" ht="9.9499999999999993" customHeight="1" x14ac:dyDescent="0.15"/>
    <row r="12" spans="1:9" s="13" customFormat="1" ht="14.25" x14ac:dyDescent="0.15">
      <c r="B12" s="64" t="s">
        <v>74</v>
      </c>
    </row>
    <row r="13" spans="1:9" s="13" customFormat="1" ht="18.75" customHeight="1" x14ac:dyDescent="0.15">
      <c r="B13" s="49"/>
      <c r="C13" s="50"/>
      <c r="D13" s="38" t="s">
        <v>33</v>
      </c>
      <c r="E13" s="95" t="s">
        <v>34</v>
      </c>
      <c r="F13" s="35"/>
      <c r="G13" s="94" t="s">
        <v>71</v>
      </c>
      <c r="H13" s="50"/>
    </row>
    <row r="14" spans="1:9" s="13" customFormat="1" ht="21.95" customHeight="1" x14ac:dyDescent="0.15">
      <c r="B14" s="109" t="s">
        <v>45</v>
      </c>
      <c r="C14" s="110"/>
      <c r="D14" s="53"/>
      <c r="E14" s="55" t="str">
        <f>IF(OR(D10="",D14=""),"",HLOOKUP(D10,外皮基準,2,FALSE))</f>
        <v/>
      </c>
      <c r="F14" s="67" t="str">
        <f>IF(OR(D10="",D14=""),"",IF(D14&lt;=E14,"適","－"))</f>
        <v/>
      </c>
      <c r="G14" s="56" t="str">
        <f>IF(OR(D10="",D14=""),"",HLOOKUP(D10,外皮基準,4,FALSE))</f>
        <v/>
      </c>
      <c r="H14" s="69" t="str">
        <f>IF(OR(D10="",D14=""),"",IF(D14&lt;=G14,"適","－"))</f>
        <v/>
      </c>
    </row>
    <row r="15" spans="1:9" s="13" customFormat="1" ht="21.95" customHeight="1" x14ac:dyDescent="0.15">
      <c r="B15" s="111" t="s">
        <v>46</v>
      </c>
      <c r="C15" s="112"/>
      <c r="D15" s="54"/>
      <c r="E15" s="71" t="str">
        <f>IF(OR(D10="",D15=""),"",HLOOKUP(D10,外皮基準,3,FALSE))</f>
        <v/>
      </c>
      <c r="F15" s="68" t="str">
        <f>IF(OR(D10="",D15=""),"",IF(D15&lt;=E15,"適","－"))</f>
        <v/>
      </c>
      <c r="G15" s="75" t="s">
        <v>31</v>
      </c>
      <c r="H15" s="51" t="s">
        <v>30</v>
      </c>
    </row>
    <row r="16" spans="1:9" s="13" customFormat="1" ht="9.9499999999999993" customHeight="1" x14ac:dyDescent="0.15"/>
    <row r="17" spans="2:10" s="13" customFormat="1" ht="14.25" x14ac:dyDescent="0.15">
      <c r="B17" s="64" t="s">
        <v>75</v>
      </c>
      <c r="J17" s="70"/>
    </row>
    <row r="18" spans="2:10" s="13" customFormat="1" ht="21.95" customHeight="1" x14ac:dyDescent="0.15">
      <c r="B18" s="16"/>
      <c r="C18" s="49"/>
      <c r="D18" s="50"/>
      <c r="E18" s="17" t="s">
        <v>49</v>
      </c>
      <c r="F18" s="17"/>
      <c r="G18" s="17" t="s">
        <v>50</v>
      </c>
      <c r="H18" s="16"/>
    </row>
    <row r="19" spans="2:10" s="13" customFormat="1" ht="18" customHeight="1" x14ac:dyDescent="0.15">
      <c r="B19" s="113" t="s">
        <v>65</v>
      </c>
      <c r="C19" s="114" t="s">
        <v>35</v>
      </c>
      <c r="D19" s="115"/>
      <c r="E19" s="37"/>
      <c r="F19" s="18"/>
      <c r="G19" s="37"/>
      <c r="H19" s="16"/>
    </row>
    <row r="20" spans="2:10" s="13" customFormat="1" ht="18" customHeight="1" x14ac:dyDescent="0.15">
      <c r="B20" s="113"/>
      <c r="C20" s="114" t="s">
        <v>36</v>
      </c>
      <c r="D20" s="115"/>
      <c r="E20" s="37"/>
      <c r="F20" s="18"/>
      <c r="G20" s="37"/>
      <c r="H20" s="16"/>
    </row>
    <row r="21" spans="2:10" s="13" customFormat="1" ht="18" customHeight="1" x14ac:dyDescent="0.15">
      <c r="B21" s="113"/>
      <c r="C21" s="114" t="s">
        <v>37</v>
      </c>
      <c r="D21" s="115"/>
      <c r="E21" s="37"/>
      <c r="F21" s="18"/>
      <c r="G21" s="37"/>
      <c r="H21" s="16"/>
    </row>
    <row r="22" spans="2:10" s="13" customFormat="1" ht="18" customHeight="1" x14ac:dyDescent="0.15">
      <c r="B22" s="113"/>
      <c r="C22" s="114" t="s">
        <v>38</v>
      </c>
      <c r="D22" s="115"/>
      <c r="E22" s="37"/>
      <c r="F22" s="18"/>
      <c r="G22" s="37"/>
      <c r="H22" s="16"/>
    </row>
    <row r="23" spans="2:10" s="13" customFormat="1" ht="18" customHeight="1" x14ac:dyDescent="0.15">
      <c r="B23" s="113"/>
      <c r="C23" s="114" t="s">
        <v>39</v>
      </c>
      <c r="D23" s="115"/>
      <c r="E23" s="37"/>
      <c r="F23" s="18"/>
      <c r="G23" s="37"/>
      <c r="H23" s="16"/>
    </row>
    <row r="24" spans="2:10" s="13" customFormat="1" ht="18" customHeight="1" x14ac:dyDescent="0.15">
      <c r="B24" s="113"/>
      <c r="C24" s="114" t="s">
        <v>40</v>
      </c>
      <c r="D24" s="115"/>
      <c r="E24" s="19" t="s">
        <v>14</v>
      </c>
      <c r="F24" s="18"/>
      <c r="G24" s="19" t="s">
        <v>14</v>
      </c>
      <c r="H24" s="16"/>
    </row>
    <row r="25" spans="2:10" s="13" customFormat="1" ht="18" customHeight="1" x14ac:dyDescent="0.15">
      <c r="B25" s="113"/>
      <c r="C25" s="114" t="s">
        <v>41</v>
      </c>
      <c r="D25" s="115"/>
      <c r="E25" s="37"/>
      <c r="F25" s="18"/>
      <c r="G25" s="20"/>
      <c r="H25" s="16"/>
    </row>
    <row r="26" spans="2:10" s="13" customFormat="1" ht="18" customHeight="1" x14ac:dyDescent="0.15">
      <c r="B26" s="116" t="s">
        <v>66</v>
      </c>
      <c r="C26" s="114" t="s">
        <v>43</v>
      </c>
      <c r="D26" s="115"/>
      <c r="E26" s="37"/>
      <c r="F26" s="18"/>
      <c r="G26" s="20"/>
      <c r="H26" s="16"/>
    </row>
    <row r="27" spans="2:10" s="13" customFormat="1" ht="18" customHeight="1" x14ac:dyDescent="0.15">
      <c r="B27" s="116"/>
      <c r="C27" s="117" t="s">
        <v>44</v>
      </c>
      <c r="D27" s="118"/>
      <c r="E27" s="37"/>
      <c r="F27" s="18"/>
      <c r="G27" s="20"/>
      <c r="H27" s="16"/>
    </row>
    <row r="28" spans="2:10" s="13" customFormat="1" ht="18" customHeight="1" x14ac:dyDescent="0.15">
      <c r="B28" s="116"/>
      <c r="C28" s="117" t="s">
        <v>42</v>
      </c>
      <c r="D28" s="118"/>
      <c r="E28" s="19" t="s">
        <v>14</v>
      </c>
      <c r="F28" s="18"/>
      <c r="G28" s="20"/>
      <c r="H28" s="16"/>
    </row>
    <row r="29" spans="2:10" s="13" customFormat="1" ht="9.9499999999999993" customHeight="1" thickBot="1" x14ac:dyDescent="0.2"/>
    <row r="30" spans="2:10" s="13" customFormat="1" ht="21.95" customHeight="1" x14ac:dyDescent="0.15">
      <c r="B30" s="21" t="s">
        <v>60</v>
      </c>
      <c r="C30" s="57"/>
      <c r="D30" s="22"/>
      <c r="E30" s="23" t="s">
        <v>51</v>
      </c>
      <c r="F30" s="23"/>
      <c r="G30" s="23" t="s">
        <v>52</v>
      </c>
      <c r="H30" s="24"/>
    </row>
    <row r="31" spans="2:10" s="13" customFormat="1" ht="18" customHeight="1" x14ac:dyDescent="0.15">
      <c r="B31" s="25"/>
      <c r="C31" s="26"/>
      <c r="D31" s="26"/>
      <c r="E31" s="43"/>
      <c r="F31" s="16"/>
      <c r="G31" s="37"/>
      <c r="H31" s="42" t="s">
        <v>0</v>
      </c>
    </row>
    <row r="32" spans="2:10" s="13" customFormat="1" ht="18" customHeight="1" thickBot="1" x14ac:dyDescent="0.2">
      <c r="B32" s="27"/>
      <c r="C32" s="107" t="s">
        <v>58</v>
      </c>
      <c r="D32" s="108"/>
      <c r="E32" s="44">
        <f>SUM(G31-E31)</f>
        <v>0</v>
      </c>
      <c r="F32" s="28"/>
      <c r="G32" s="29"/>
      <c r="H32" s="30"/>
    </row>
    <row r="33" spans="1:12" s="13" customFormat="1" ht="9.9499999999999993" customHeight="1" thickBot="1" x14ac:dyDescent="0.2"/>
    <row r="34" spans="1:12" s="13" customFormat="1" ht="21.95" customHeight="1" x14ac:dyDescent="0.15">
      <c r="B34" s="21" t="s">
        <v>61</v>
      </c>
      <c r="C34" s="57"/>
      <c r="D34" s="22"/>
      <c r="E34" s="23" t="s">
        <v>51</v>
      </c>
      <c r="F34" s="23"/>
      <c r="G34" s="23" t="s">
        <v>52</v>
      </c>
      <c r="H34" s="24"/>
    </row>
    <row r="35" spans="1:12" s="13" customFormat="1" ht="18" customHeight="1" x14ac:dyDescent="0.15">
      <c r="B35" s="25"/>
      <c r="C35" s="26"/>
      <c r="D35" s="26"/>
      <c r="E35" s="45">
        <f>ROUNDUP((E19+E20+E21+E22+E23-E26)*0.001,1)</f>
        <v>0</v>
      </c>
      <c r="F35" s="38" t="s">
        <v>1</v>
      </c>
      <c r="G35" s="47">
        <f>+G31</f>
        <v>0</v>
      </c>
      <c r="H35" s="42" t="s">
        <v>0</v>
      </c>
    </row>
    <row r="36" spans="1:12" s="13" customFormat="1" ht="18" customHeight="1" thickBot="1" x14ac:dyDescent="0.2">
      <c r="B36" s="25"/>
      <c r="C36" s="107" t="s">
        <v>58</v>
      </c>
      <c r="D36" s="108"/>
      <c r="E36" s="46">
        <f>SUM(G35-E35)</f>
        <v>0</v>
      </c>
      <c r="F36" s="39" t="s">
        <v>2</v>
      </c>
      <c r="G36" s="26"/>
      <c r="H36" s="32"/>
    </row>
    <row r="37" spans="1:12" s="13" customFormat="1" ht="18" customHeight="1" thickBot="1" x14ac:dyDescent="0.2">
      <c r="B37" s="27"/>
      <c r="C37" s="122" t="s">
        <v>59</v>
      </c>
      <c r="D37" s="123"/>
      <c r="E37" s="48" t="str">
        <f>IF(OR(E31="",G31=""),"",TRUNC(E36/G35*100))</f>
        <v/>
      </c>
      <c r="F37" s="40" t="s">
        <v>5</v>
      </c>
      <c r="G37" s="29" t="s">
        <v>15</v>
      </c>
      <c r="H37" s="30"/>
    </row>
    <row r="38" spans="1:12" s="13" customFormat="1" ht="9.9499999999999993" customHeight="1" thickBot="1" x14ac:dyDescent="0.2"/>
    <row r="39" spans="1:12" s="13" customFormat="1" ht="21.95" customHeight="1" x14ac:dyDescent="0.15">
      <c r="B39" s="21" t="s">
        <v>62</v>
      </c>
      <c r="C39" s="57"/>
      <c r="D39" s="22"/>
      <c r="E39" s="23" t="s">
        <v>51</v>
      </c>
      <c r="F39" s="23"/>
      <c r="G39" s="23" t="s">
        <v>52</v>
      </c>
      <c r="H39" s="24"/>
    </row>
    <row r="40" spans="1:12" s="13" customFormat="1" ht="18" customHeight="1" x14ac:dyDescent="0.15">
      <c r="B40" s="25"/>
      <c r="C40" s="26"/>
      <c r="D40" s="26"/>
      <c r="E40" s="47">
        <f>IF((E19+E20+E21+E22+E23-E26-E27)*0.001&gt;=0,ROUNDUP((E19+E20+E21+E22+E23-E26-E27)*0.001,1),ROUNDDOWN((E19+E20+E21+E22+E23-E26-E27)*0.001,1))</f>
        <v>0</v>
      </c>
      <c r="F40" s="41" t="s">
        <v>3</v>
      </c>
      <c r="G40" s="47">
        <f>+G31</f>
        <v>0</v>
      </c>
      <c r="H40" s="42" t="s">
        <v>0</v>
      </c>
      <c r="K40" s="90" t="s">
        <v>67</v>
      </c>
      <c r="L40" s="88" t="str">
        <f>IF(AND(E37&gt;=20,E42&gt;=100,H14="適"),"〇","－")</f>
        <v>－</v>
      </c>
    </row>
    <row r="41" spans="1:12" s="13" customFormat="1" ht="18" customHeight="1" thickBot="1" x14ac:dyDescent="0.2">
      <c r="B41" s="25"/>
      <c r="C41" s="107" t="s">
        <v>58</v>
      </c>
      <c r="D41" s="108"/>
      <c r="E41" s="46">
        <f>SUM(G40-E40)</f>
        <v>0</v>
      </c>
      <c r="F41" s="39" t="s">
        <v>4</v>
      </c>
      <c r="G41" s="26"/>
      <c r="H41" s="32"/>
      <c r="K41" s="90" t="s">
        <v>68</v>
      </c>
      <c r="L41" s="88" t="str">
        <f>IF(AND(E37&gt;=20,E42&gt;=100,H14="適"),"－",IF(AND(E37&gt;=20,E42&gt;=75,E42&lt;100,H14="適"),"〇","－"))</f>
        <v>－</v>
      </c>
    </row>
    <row r="42" spans="1:12" s="13" customFormat="1" ht="18" customHeight="1" thickBot="1" x14ac:dyDescent="0.2">
      <c r="B42" s="27"/>
      <c r="C42" s="122" t="s">
        <v>57</v>
      </c>
      <c r="D42" s="123"/>
      <c r="E42" s="48" t="str">
        <f>IF(OR(E31="",G31=""),"",TRUNC(E41/G40*100))</f>
        <v/>
      </c>
      <c r="F42" s="40" t="s">
        <v>5</v>
      </c>
      <c r="G42" s="29" t="s">
        <v>16</v>
      </c>
      <c r="H42" s="30"/>
      <c r="K42" s="91" t="s">
        <v>69</v>
      </c>
      <c r="L42" s="88" t="str">
        <f>IF(AND(E37&gt;=20,E42&gt;=100,F14="適"),"〇","－")</f>
        <v>－</v>
      </c>
    </row>
    <row r="43" spans="1:12" s="13" customFormat="1" ht="9.9499999999999993" customHeight="1" x14ac:dyDescent="0.15"/>
    <row r="44" spans="1:12" s="13" customFormat="1" ht="18.75" customHeight="1" thickBot="1" x14ac:dyDescent="0.2">
      <c r="B44" s="64" t="s">
        <v>53</v>
      </c>
    </row>
    <row r="45" spans="1:12" s="13" customFormat="1" ht="30" customHeight="1" thickBot="1" x14ac:dyDescent="0.2">
      <c r="B45" s="89" t="str">
        <f>IF(OR(D10="",G10=""),"",G10)</f>
        <v>　『ZEH』</v>
      </c>
      <c r="C45" s="124" t="str">
        <f>IF(OR(D10="",G10=""),"",VLOOKUP(G10,水準,2,FALSE))</f>
        <v xml:space="preserve"> 外皮：ZEH外皮基準　一次エネ：A≧20　＆　B≧100</v>
      </c>
      <c r="D45" s="125"/>
      <c r="E45" s="125"/>
      <c r="F45" s="125"/>
      <c r="G45" s="126" t="str">
        <f>IF(OR(D10="",G10=""),"",VLOOKUP(G10,可否,2,FALSE))</f>
        <v>－</v>
      </c>
      <c r="H45" s="127"/>
    </row>
    <row r="46" spans="1:12" s="13" customFormat="1" ht="7.5" customHeight="1" x14ac:dyDescent="0.15"/>
    <row r="47" spans="1:12" s="13" customFormat="1" ht="7.5" customHeight="1" x14ac:dyDescent="0.15"/>
    <row r="48" spans="1:12" s="13" customFormat="1" ht="18.75" customHeight="1" x14ac:dyDescent="0.15">
      <c r="A48" s="128"/>
      <c r="B48" s="128"/>
      <c r="C48" s="93"/>
      <c r="D48" s="33"/>
      <c r="G48" s="34"/>
    </row>
    <row r="49" spans="2:8" s="13" customFormat="1" ht="19.5" customHeight="1" x14ac:dyDescent="0.15">
      <c r="D49" s="33"/>
    </row>
    <row r="50" spans="2:8" s="13" customFormat="1" ht="19.5" customHeight="1" x14ac:dyDescent="0.15">
      <c r="D50" s="33"/>
    </row>
    <row r="51" spans="2:8" s="13" customFormat="1" ht="19.5" customHeight="1" x14ac:dyDescent="0.15">
      <c r="D51" s="33"/>
    </row>
    <row r="52" spans="2:8" s="13" customFormat="1" ht="19.5" customHeight="1" x14ac:dyDescent="0.15"/>
    <row r="53" spans="2:8" s="13" customFormat="1" ht="19.5" customHeight="1" x14ac:dyDescent="0.15"/>
    <row r="54" spans="2:8" s="13" customFormat="1" ht="19.5" customHeight="1" x14ac:dyDescent="0.15"/>
    <row r="55" spans="2:8" s="13" customFormat="1" ht="14.25" x14ac:dyDescent="0.15"/>
    <row r="56" spans="2:8" s="13" customFormat="1" ht="14.25" x14ac:dyDescent="0.15"/>
    <row r="57" spans="2:8" s="13" customFormat="1" ht="14.25" x14ac:dyDescent="0.15"/>
    <row r="58" spans="2:8" s="13" customFormat="1" ht="14.25" x14ac:dyDescent="0.15"/>
    <row r="59" spans="2:8" s="13" customFormat="1" ht="14.25" x14ac:dyDescent="0.15"/>
    <row r="60" spans="2:8" s="13" customFormat="1" ht="7.5" customHeight="1" x14ac:dyDescent="0.15"/>
    <row r="61" spans="2:8" ht="27" customHeight="1" x14ac:dyDescent="0.15">
      <c r="B61" s="119"/>
      <c r="C61" s="119"/>
      <c r="D61" s="120"/>
      <c r="E61" s="120"/>
      <c r="F61" s="120"/>
      <c r="G61" s="120"/>
      <c r="H61" s="120"/>
    </row>
    <row r="62" spans="2:8" ht="12.75" customHeight="1" x14ac:dyDescent="0.15">
      <c r="B62" s="121"/>
      <c r="C62" s="121"/>
      <c r="D62" s="121"/>
      <c r="E62" s="121"/>
      <c r="F62" s="121"/>
      <c r="G62" s="121"/>
    </row>
  </sheetData>
  <sheetProtection sheet="1" objects="1" scenarios="1"/>
  <protectedRanges>
    <protectedRange sqref="C3:H3 D10 G10:H10 D14 D15 E19 E20 E21 E22 E23 G19 G20 G21 G22 G23 E25 E26 E27 E31 G31" name="範囲1"/>
  </protectedRanges>
  <mergeCells count="30">
    <mergeCell ref="B61:H61"/>
    <mergeCell ref="B62:G62"/>
    <mergeCell ref="C37:D37"/>
    <mergeCell ref="C41:D41"/>
    <mergeCell ref="C42:D42"/>
    <mergeCell ref="C45:F45"/>
    <mergeCell ref="G45:H45"/>
    <mergeCell ref="A48:B48"/>
    <mergeCell ref="C36:D36"/>
    <mergeCell ref="B14:C14"/>
    <mergeCell ref="B15:C15"/>
    <mergeCell ref="B19:B25"/>
    <mergeCell ref="C19:D19"/>
    <mergeCell ref="C20:D20"/>
    <mergeCell ref="C21:D21"/>
    <mergeCell ref="C22:D22"/>
    <mergeCell ref="C23:D23"/>
    <mergeCell ref="C24:D24"/>
    <mergeCell ref="C25:D25"/>
    <mergeCell ref="B26:B28"/>
    <mergeCell ref="C26:D26"/>
    <mergeCell ref="C27:D27"/>
    <mergeCell ref="C28:D28"/>
    <mergeCell ref="C32:D32"/>
    <mergeCell ref="A1:I1"/>
    <mergeCell ref="C3:H3"/>
    <mergeCell ref="B5:B8"/>
    <mergeCell ref="B10:C10"/>
    <mergeCell ref="E10:F10"/>
    <mergeCell ref="G10:H10"/>
  </mergeCells>
  <phoneticPr fontId="1"/>
  <dataValidations count="2">
    <dataValidation type="list" allowBlank="1" showInputMessage="1" showErrorMessage="1" sqref="G10">
      <formula1>水準L</formula1>
    </dataValidation>
    <dataValidation type="list" allowBlank="1" showInputMessage="1" showErrorMessage="1" sqref="D10">
      <formula1>地域区分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1" orientation="portrait" r:id="rId1"/>
  <headerFooter>
    <oddHeader>&amp;R【Ver 1.1】</oddHeader>
    <oddFooter>&amp;C© 2017　hyoukakyoukai . All rights reserved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view="pageBreakPreview" zoomScaleNormal="100" zoomScaleSheetLayoutView="100" workbookViewId="0">
      <selection sqref="A1:I1"/>
    </sheetView>
  </sheetViews>
  <sheetFormatPr defaultRowHeight="15.75" x14ac:dyDescent="0.15"/>
  <cols>
    <col min="1" max="1" width="2.625" style="1" customWidth="1"/>
    <col min="2" max="2" width="19.125" style="1" customWidth="1"/>
    <col min="3" max="3" width="14.625" style="1" customWidth="1"/>
    <col min="4" max="5" width="18.625" style="1" customWidth="1"/>
    <col min="6" max="6" width="5.625" style="1" customWidth="1"/>
    <col min="7" max="7" width="18.625" style="1" customWidth="1"/>
    <col min="8" max="8" width="5.625" style="1" customWidth="1"/>
    <col min="9" max="10" width="2.625" style="1" customWidth="1"/>
    <col min="11" max="12" width="14.625" style="1" customWidth="1"/>
    <col min="13" max="16384" width="9" style="1"/>
  </cols>
  <sheetData>
    <row r="1" spans="1:9" ht="31.5" customHeight="1" x14ac:dyDescent="0.15">
      <c r="A1" s="96" t="s">
        <v>48</v>
      </c>
      <c r="B1" s="96"/>
      <c r="C1" s="96"/>
      <c r="D1" s="96"/>
      <c r="E1" s="96"/>
      <c r="F1" s="96"/>
      <c r="G1" s="96"/>
      <c r="H1" s="96"/>
      <c r="I1" s="96"/>
    </row>
    <row r="2" spans="1:9" ht="9.9499999999999993" customHeight="1" x14ac:dyDescent="0.15">
      <c r="B2" s="12"/>
      <c r="C2" s="12"/>
      <c r="D2" s="12"/>
      <c r="E2" s="12"/>
      <c r="F2" s="12"/>
      <c r="G2" s="12"/>
      <c r="H2" s="12"/>
    </row>
    <row r="3" spans="1:9" s="13" customFormat="1" ht="21.95" customHeight="1" x14ac:dyDescent="0.15">
      <c r="B3" s="38" t="s">
        <v>6</v>
      </c>
      <c r="C3" s="97" t="s">
        <v>80</v>
      </c>
      <c r="D3" s="98"/>
      <c r="E3" s="98"/>
      <c r="F3" s="98"/>
      <c r="G3" s="98"/>
      <c r="H3" s="99"/>
    </row>
    <row r="4" spans="1:9" s="13" customFormat="1" ht="9.9499999999999993" customHeight="1" x14ac:dyDescent="0.15"/>
    <row r="5" spans="1:9" s="13" customFormat="1" ht="18" customHeight="1" x14ac:dyDescent="0.15">
      <c r="B5" s="100" t="s">
        <v>47</v>
      </c>
      <c r="C5" s="31" t="s">
        <v>79</v>
      </c>
      <c r="D5" s="59"/>
      <c r="E5" s="59"/>
      <c r="F5" s="59"/>
      <c r="G5" s="59"/>
      <c r="H5" s="14"/>
    </row>
    <row r="6" spans="1:9" s="13" customFormat="1" ht="18" customHeight="1" x14ac:dyDescent="0.15">
      <c r="B6" s="101"/>
      <c r="C6" s="65" t="s">
        <v>54</v>
      </c>
      <c r="D6" s="60"/>
      <c r="E6" s="60"/>
      <c r="F6" s="60"/>
      <c r="G6" s="60"/>
      <c r="H6" s="15"/>
    </row>
    <row r="7" spans="1:9" s="13" customFormat="1" ht="18" customHeight="1" x14ac:dyDescent="0.15">
      <c r="B7" s="101"/>
      <c r="C7" s="65" t="s">
        <v>56</v>
      </c>
      <c r="D7" s="60"/>
      <c r="E7" s="60"/>
      <c r="F7" s="60"/>
      <c r="G7" s="60"/>
      <c r="H7" s="15"/>
    </row>
    <row r="8" spans="1:9" s="13" customFormat="1" ht="18" customHeight="1" x14ac:dyDescent="0.15">
      <c r="B8" s="102"/>
      <c r="C8" s="66" t="s">
        <v>55</v>
      </c>
      <c r="D8" s="61"/>
      <c r="E8" s="61"/>
      <c r="F8" s="61"/>
      <c r="G8" s="61"/>
      <c r="H8" s="62"/>
    </row>
    <row r="9" spans="1:9" s="13" customFormat="1" ht="9.9499999999999993" customHeight="1" x14ac:dyDescent="0.15"/>
    <row r="10" spans="1:9" s="13" customFormat="1" ht="21.95" customHeight="1" x14ac:dyDescent="0.15">
      <c r="B10" s="103" t="s">
        <v>21</v>
      </c>
      <c r="C10" s="104"/>
      <c r="D10" s="63" t="s">
        <v>27</v>
      </c>
      <c r="E10" s="103" t="s">
        <v>76</v>
      </c>
      <c r="F10" s="104"/>
      <c r="G10" s="105" t="s">
        <v>78</v>
      </c>
      <c r="H10" s="106"/>
    </row>
    <row r="11" spans="1:9" s="13" customFormat="1" ht="9.9499999999999993" customHeight="1" x14ac:dyDescent="0.15"/>
    <row r="12" spans="1:9" s="13" customFormat="1" ht="14.25" x14ac:dyDescent="0.15">
      <c r="B12" s="64" t="s">
        <v>74</v>
      </c>
    </row>
    <row r="13" spans="1:9" s="13" customFormat="1" ht="18.75" customHeight="1" x14ac:dyDescent="0.15">
      <c r="B13" s="49"/>
      <c r="C13" s="50"/>
      <c r="D13" s="38" t="s">
        <v>33</v>
      </c>
      <c r="E13" s="36" t="s">
        <v>34</v>
      </c>
      <c r="F13" s="35"/>
      <c r="G13" s="52" t="s">
        <v>71</v>
      </c>
      <c r="H13" s="50"/>
    </row>
    <row r="14" spans="1:9" s="13" customFormat="1" ht="21.95" customHeight="1" x14ac:dyDescent="0.15">
      <c r="B14" s="109" t="s">
        <v>45</v>
      </c>
      <c r="C14" s="110"/>
      <c r="D14" s="53">
        <v>0.6</v>
      </c>
      <c r="E14" s="55">
        <f>IF(OR(D10="",D14=""),"",HLOOKUP(D10,外皮基準,2,FALSE))</f>
        <v>0.87</v>
      </c>
      <c r="F14" s="67" t="str">
        <f>IF(OR(D10="",D14=""),"",IF(D14&lt;=E14,"適","－"))</f>
        <v>適</v>
      </c>
      <c r="G14" s="56">
        <f>IF(OR(D10="",D14=""),"",HLOOKUP(D10,外皮基準,4,FALSE))</f>
        <v>0.6</v>
      </c>
      <c r="H14" s="69" t="str">
        <f>IF(OR(D10="",D14=""),"",IF(D14&lt;=G14,"適","－"))</f>
        <v>適</v>
      </c>
    </row>
    <row r="15" spans="1:9" s="13" customFormat="1" ht="21.95" customHeight="1" x14ac:dyDescent="0.15">
      <c r="B15" s="111" t="s">
        <v>46</v>
      </c>
      <c r="C15" s="112"/>
      <c r="D15" s="54">
        <v>2.4</v>
      </c>
      <c r="E15" s="71">
        <f>IF(OR(D10="",D15=""),"",HLOOKUP(D10,外皮基準,3,FALSE))</f>
        <v>2.8</v>
      </c>
      <c r="F15" s="68" t="str">
        <f>IF(OR(D10="",D15=""),"",IF(D15&lt;=E15,"適","－"))</f>
        <v>適</v>
      </c>
      <c r="G15" s="75" t="s">
        <v>31</v>
      </c>
      <c r="H15" s="51" t="s">
        <v>30</v>
      </c>
    </row>
    <row r="16" spans="1:9" s="13" customFormat="1" ht="9.9499999999999993" customHeight="1" x14ac:dyDescent="0.15"/>
    <row r="17" spans="2:10" s="13" customFormat="1" ht="14.25" x14ac:dyDescent="0.15">
      <c r="B17" s="64" t="s">
        <v>75</v>
      </c>
      <c r="J17" s="70" t="s">
        <v>17</v>
      </c>
    </row>
    <row r="18" spans="2:10" s="13" customFormat="1" ht="21.95" customHeight="1" x14ac:dyDescent="0.15">
      <c r="B18" s="16"/>
      <c r="C18" s="49"/>
      <c r="D18" s="50"/>
      <c r="E18" s="17" t="s">
        <v>49</v>
      </c>
      <c r="F18" s="17"/>
      <c r="G18" s="17" t="s">
        <v>50</v>
      </c>
      <c r="H18" s="16"/>
    </row>
    <row r="19" spans="2:10" s="13" customFormat="1" ht="18" customHeight="1" x14ac:dyDescent="0.15">
      <c r="B19" s="113" t="s">
        <v>65</v>
      </c>
      <c r="C19" s="114" t="s">
        <v>35</v>
      </c>
      <c r="D19" s="115"/>
      <c r="E19" s="37" t="s">
        <v>8</v>
      </c>
      <c r="F19" s="18"/>
      <c r="G19" s="37">
        <v>13383</v>
      </c>
      <c r="H19" s="16"/>
    </row>
    <row r="20" spans="2:10" s="13" customFormat="1" ht="18" customHeight="1" x14ac:dyDescent="0.15">
      <c r="B20" s="113"/>
      <c r="C20" s="114" t="s">
        <v>36</v>
      </c>
      <c r="D20" s="115"/>
      <c r="E20" s="37" t="s">
        <v>9</v>
      </c>
      <c r="F20" s="18"/>
      <c r="G20" s="37">
        <v>5634</v>
      </c>
      <c r="H20" s="16"/>
    </row>
    <row r="21" spans="2:10" s="13" customFormat="1" ht="18" customHeight="1" x14ac:dyDescent="0.15">
      <c r="B21" s="113"/>
      <c r="C21" s="114" t="s">
        <v>37</v>
      </c>
      <c r="D21" s="115"/>
      <c r="E21" s="37" t="s">
        <v>10</v>
      </c>
      <c r="F21" s="18"/>
      <c r="G21" s="37">
        <v>4542</v>
      </c>
      <c r="H21" s="16"/>
    </row>
    <row r="22" spans="2:10" s="13" customFormat="1" ht="18" customHeight="1" x14ac:dyDescent="0.15">
      <c r="B22" s="113"/>
      <c r="C22" s="114" t="s">
        <v>38</v>
      </c>
      <c r="D22" s="115"/>
      <c r="E22" s="37" t="s">
        <v>11</v>
      </c>
      <c r="F22" s="18"/>
      <c r="G22" s="37">
        <v>25091</v>
      </c>
      <c r="H22" s="16"/>
    </row>
    <row r="23" spans="2:10" s="13" customFormat="1" ht="18" customHeight="1" x14ac:dyDescent="0.15">
      <c r="B23" s="113"/>
      <c r="C23" s="114" t="s">
        <v>39</v>
      </c>
      <c r="D23" s="115"/>
      <c r="E23" s="37" t="s">
        <v>12</v>
      </c>
      <c r="F23" s="18"/>
      <c r="G23" s="37">
        <v>10763</v>
      </c>
      <c r="H23" s="16"/>
    </row>
    <row r="24" spans="2:10" s="13" customFormat="1" ht="18" customHeight="1" x14ac:dyDescent="0.15">
      <c r="B24" s="113"/>
      <c r="C24" s="114" t="s">
        <v>40</v>
      </c>
      <c r="D24" s="115"/>
      <c r="E24" s="19" t="s">
        <v>14</v>
      </c>
      <c r="F24" s="18"/>
      <c r="G24" s="19" t="s">
        <v>14</v>
      </c>
      <c r="H24" s="16"/>
    </row>
    <row r="25" spans="2:10" s="13" customFormat="1" ht="18" customHeight="1" x14ac:dyDescent="0.15">
      <c r="B25" s="113"/>
      <c r="C25" s="114" t="s">
        <v>41</v>
      </c>
      <c r="D25" s="115"/>
      <c r="E25" s="37">
        <v>-28490</v>
      </c>
      <c r="F25" s="18"/>
      <c r="G25" s="20"/>
      <c r="H25" s="16"/>
    </row>
    <row r="26" spans="2:10" s="13" customFormat="1" ht="18" customHeight="1" x14ac:dyDescent="0.15">
      <c r="B26" s="116" t="s">
        <v>66</v>
      </c>
      <c r="C26" s="114" t="s">
        <v>43</v>
      </c>
      <c r="D26" s="115"/>
      <c r="E26" s="37" t="s">
        <v>13</v>
      </c>
      <c r="F26" s="18"/>
      <c r="G26" s="20"/>
      <c r="H26" s="16"/>
    </row>
    <row r="27" spans="2:10" s="13" customFormat="1" ht="18" customHeight="1" x14ac:dyDescent="0.15">
      <c r="B27" s="116"/>
      <c r="C27" s="117" t="s">
        <v>44</v>
      </c>
      <c r="D27" s="118"/>
      <c r="E27" s="37">
        <v>82959</v>
      </c>
      <c r="F27" s="18"/>
      <c r="G27" s="20"/>
      <c r="H27" s="16"/>
    </row>
    <row r="28" spans="2:10" s="13" customFormat="1" ht="18" customHeight="1" x14ac:dyDescent="0.15">
      <c r="B28" s="116"/>
      <c r="C28" s="117" t="s">
        <v>42</v>
      </c>
      <c r="D28" s="118"/>
      <c r="E28" s="19" t="s">
        <v>14</v>
      </c>
      <c r="F28" s="18"/>
      <c r="G28" s="20"/>
      <c r="H28" s="16"/>
    </row>
    <row r="29" spans="2:10" s="13" customFormat="1" ht="9.9499999999999993" customHeight="1" thickBot="1" x14ac:dyDescent="0.2"/>
    <row r="30" spans="2:10" s="13" customFormat="1" ht="21.95" customHeight="1" x14ac:dyDescent="0.15">
      <c r="B30" s="21" t="s">
        <v>60</v>
      </c>
      <c r="C30" s="57"/>
      <c r="D30" s="22"/>
      <c r="E30" s="23" t="s">
        <v>51</v>
      </c>
      <c r="F30" s="23"/>
      <c r="G30" s="23" t="s">
        <v>52</v>
      </c>
      <c r="H30" s="24"/>
    </row>
    <row r="31" spans="2:10" s="13" customFormat="1" ht="18" customHeight="1" x14ac:dyDescent="0.15">
      <c r="B31" s="25"/>
      <c r="C31" s="26"/>
      <c r="D31" s="26"/>
      <c r="E31" s="43" t="s">
        <v>63</v>
      </c>
      <c r="F31" s="16"/>
      <c r="G31" s="37" t="s">
        <v>64</v>
      </c>
      <c r="H31" s="42" t="s">
        <v>0</v>
      </c>
    </row>
    <row r="32" spans="2:10" s="13" customFormat="1" ht="18" customHeight="1" thickBot="1" x14ac:dyDescent="0.2">
      <c r="B32" s="27"/>
      <c r="C32" s="107" t="s">
        <v>58</v>
      </c>
      <c r="D32" s="108"/>
      <c r="E32" s="44">
        <f>SUM(G31-E31)</f>
        <v>33</v>
      </c>
      <c r="F32" s="28"/>
      <c r="G32" s="29"/>
      <c r="H32" s="30"/>
    </row>
    <row r="33" spans="1:12" s="13" customFormat="1" ht="9.9499999999999993" customHeight="1" thickBot="1" x14ac:dyDescent="0.2"/>
    <row r="34" spans="1:12" s="13" customFormat="1" ht="21.95" customHeight="1" x14ac:dyDescent="0.15">
      <c r="B34" s="21" t="s">
        <v>61</v>
      </c>
      <c r="C34" s="57"/>
      <c r="D34" s="22"/>
      <c r="E34" s="23" t="s">
        <v>51</v>
      </c>
      <c r="F34" s="23"/>
      <c r="G34" s="23" t="s">
        <v>52</v>
      </c>
      <c r="H34" s="24"/>
    </row>
    <row r="35" spans="1:12" s="13" customFormat="1" ht="18" customHeight="1" x14ac:dyDescent="0.15">
      <c r="B35" s="25"/>
      <c r="C35" s="26"/>
      <c r="D35" s="26"/>
      <c r="E35" s="45">
        <f>ROUNDUP((E19+E20+E21+E22+E23-E26)*0.001,1)</f>
        <v>34.5</v>
      </c>
      <c r="F35" s="38" t="s">
        <v>1</v>
      </c>
      <c r="G35" s="47" t="str">
        <f>+G31</f>
        <v>59.5</v>
      </c>
      <c r="H35" s="42" t="s">
        <v>0</v>
      </c>
    </row>
    <row r="36" spans="1:12" s="13" customFormat="1" ht="18" customHeight="1" thickBot="1" x14ac:dyDescent="0.2">
      <c r="B36" s="25"/>
      <c r="C36" s="107" t="s">
        <v>58</v>
      </c>
      <c r="D36" s="108"/>
      <c r="E36" s="46">
        <f>SUM(G35-E35)</f>
        <v>25</v>
      </c>
      <c r="F36" s="39" t="s">
        <v>2</v>
      </c>
      <c r="G36" s="26"/>
      <c r="H36" s="32"/>
    </row>
    <row r="37" spans="1:12" s="13" customFormat="1" ht="18" customHeight="1" thickBot="1" x14ac:dyDescent="0.2">
      <c r="B37" s="27"/>
      <c r="C37" s="122" t="s">
        <v>59</v>
      </c>
      <c r="D37" s="123"/>
      <c r="E37" s="48">
        <f>IF(OR(E31="",G31=""),"",TRUNC(E36/G35*100))</f>
        <v>42</v>
      </c>
      <c r="F37" s="40" t="s">
        <v>5</v>
      </c>
      <c r="G37" s="29" t="s">
        <v>15</v>
      </c>
      <c r="H37" s="30"/>
    </row>
    <row r="38" spans="1:12" s="13" customFormat="1" ht="9.9499999999999993" customHeight="1" thickBot="1" x14ac:dyDescent="0.2"/>
    <row r="39" spans="1:12" s="13" customFormat="1" ht="21.95" customHeight="1" x14ac:dyDescent="0.15">
      <c r="B39" s="21" t="s">
        <v>62</v>
      </c>
      <c r="C39" s="57"/>
      <c r="D39" s="22"/>
      <c r="E39" s="23" t="s">
        <v>51</v>
      </c>
      <c r="F39" s="23"/>
      <c r="G39" s="23" t="s">
        <v>52</v>
      </c>
      <c r="H39" s="24"/>
    </row>
    <row r="40" spans="1:12" s="13" customFormat="1" ht="18" customHeight="1" x14ac:dyDescent="0.15">
      <c r="B40" s="25"/>
      <c r="C40" s="26"/>
      <c r="D40" s="26"/>
      <c r="E40" s="47">
        <f>IF((E19+E20+E21+E22+E23-E26-E27)*0.001&gt;=0,ROUNDUP((E19+E20+E21+E22+E23-E26-E27)*0.001,1),ROUNDDOWN((E19+E20+E21+E22+E23-E26-E27)*0.001,1))</f>
        <v>-48.5</v>
      </c>
      <c r="F40" s="41" t="s">
        <v>3</v>
      </c>
      <c r="G40" s="47" t="str">
        <f>+G31</f>
        <v>59.5</v>
      </c>
      <c r="H40" s="42" t="s">
        <v>0</v>
      </c>
      <c r="K40" s="90" t="s">
        <v>67</v>
      </c>
      <c r="L40" s="88" t="str">
        <f>IF(AND(E37&gt;=20,E42&gt;=100,H14="適"),"〇","－")</f>
        <v>〇</v>
      </c>
    </row>
    <row r="41" spans="1:12" s="13" customFormat="1" ht="18" customHeight="1" thickBot="1" x14ac:dyDescent="0.2">
      <c r="B41" s="25"/>
      <c r="C41" s="107" t="s">
        <v>58</v>
      </c>
      <c r="D41" s="108"/>
      <c r="E41" s="46">
        <f>SUM(G40-E40)</f>
        <v>108</v>
      </c>
      <c r="F41" s="39" t="s">
        <v>4</v>
      </c>
      <c r="G41" s="26"/>
      <c r="H41" s="32"/>
      <c r="K41" s="90" t="s">
        <v>68</v>
      </c>
      <c r="L41" s="88" t="str">
        <f>IF(AND(E37&gt;=20,E42&gt;=100,H14="適"),"－",IF(AND(E37&gt;=20,E42&gt;=75,E42&lt;100,H14="適"),"〇","－"))</f>
        <v>－</v>
      </c>
    </row>
    <row r="42" spans="1:12" s="13" customFormat="1" ht="18" customHeight="1" thickBot="1" x14ac:dyDescent="0.2">
      <c r="B42" s="27"/>
      <c r="C42" s="122" t="s">
        <v>57</v>
      </c>
      <c r="D42" s="123"/>
      <c r="E42" s="48">
        <f>IF(OR(E31="",G31=""),"",TRUNC(E41/G40*100))</f>
        <v>181</v>
      </c>
      <c r="F42" s="40" t="s">
        <v>5</v>
      </c>
      <c r="G42" s="29" t="s">
        <v>16</v>
      </c>
      <c r="H42" s="30"/>
      <c r="K42" s="91" t="s">
        <v>69</v>
      </c>
      <c r="L42" s="88" t="str">
        <f>IF(AND(E37&gt;=20,E42&gt;=100,F14="適"),"〇","－")</f>
        <v>〇</v>
      </c>
    </row>
    <row r="43" spans="1:12" s="13" customFormat="1" ht="9.9499999999999993" customHeight="1" x14ac:dyDescent="0.15"/>
    <row r="44" spans="1:12" s="13" customFormat="1" ht="18.75" customHeight="1" thickBot="1" x14ac:dyDescent="0.2">
      <c r="B44" s="64" t="s">
        <v>53</v>
      </c>
    </row>
    <row r="45" spans="1:12" s="13" customFormat="1" ht="30" customHeight="1" thickBot="1" x14ac:dyDescent="0.2">
      <c r="B45" s="89" t="str">
        <f>IF(OR(D10="",G10=""),"",G10)</f>
        <v>　『ZEH』</v>
      </c>
      <c r="C45" s="124" t="str">
        <f>IF(OR(D10="",G10=""),"",VLOOKUP(G10,水準,2,FALSE))</f>
        <v xml:space="preserve"> 外皮：ZEH外皮基準　一次エネ：A≧20　＆　B≧100</v>
      </c>
      <c r="D45" s="125"/>
      <c r="E45" s="125"/>
      <c r="F45" s="125"/>
      <c r="G45" s="126" t="str">
        <f>IF(OR(D10="",G10=""),"",VLOOKUP(G10,可否,2,FALSE))</f>
        <v>〇</v>
      </c>
      <c r="H45" s="127"/>
    </row>
    <row r="46" spans="1:12" s="13" customFormat="1" ht="7.5" customHeight="1" x14ac:dyDescent="0.15"/>
    <row r="47" spans="1:12" s="13" customFormat="1" ht="7.5" customHeight="1" x14ac:dyDescent="0.15"/>
    <row r="48" spans="1:12" s="13" customFormat="1" ht="18.75" customHeight="1" x14ac:dyDescent="0.15">
      <c r="A48" s="128" t="s">
        <v>7</v>
      </c>
      <c r="B48" s="128"/>
      <c r="C48" s="58"/>
      <c r="D48" s="33"/>
      <c r="G48" s="34"/>
    </row>
    <row r="49" spans="2:8" s="13" customFormat="1" ht="19.5" customHeight="1" x14ac:dyDescent="0.15">
      <c r="D49" s="33"/>
    </row>
    <row r="50" spans="2:8" s="13" customFormat="1" ht="19.5" customHeight="1" x14ac:dyDescent="0.15">
      <c r="D50" s="33"/>
    </row>
    <row r="51" spans="2:8" s="13" customFormat="1" ht="19.5" customHeight="1" x14ac:dyDescent="0.15">
      <c r="D51" s="33"/>
    </row>
    <row r="52" spans="2:8" s="13" customFormat="1" ht="19.5" customHeight="1" x14ac:dyDescent="0.15"/>
    <row r="53" spans="2:8" s="13" customFormat="1" ht="19.5" customHeight="1" x14ac:dyDescent="0.15"/>
    <row r="54" spans="2:8" s="13" customFormat="1" ht="19.5" customHeight="1" x14ac:dyDescent="0.15"/>
    <row r="55" spans="2:8" s="13" customFormat="1" ht="14.25" x14ac:dyDescent="0.15"/>
    <row r="56" spans="2:8" s="13" customFormat="1" ht="14.25" x14ac:dyDescent="0.15"/>
    <row r="57" spans="2:8" s="13" customFormat="1" ht="14.25" x14ac:dyDescent="0.15"/>
    <row r="58" spans="2:8" s="13" customFormat="1" ht="14.25" x14ac:dyDescent="0.15"/>
    <row r="59" spans="2:8" s="13" customFormat="1" ht="14.25" x14ac:dyDescent="0.15"/>
    <row r="60" spans="2:8" s="13" customFormat="1" ht="7.5" customHeight="1" x14ac:dyDescent="0.15"/>
    <row r="61" spans="2:8" ht="27" customHeight="1" x14ac:dyDescent="0.15">
      <c r="B61" s="119" t="s">
        <v>32</v>
      </c>
      <c r="C61" s="119"/>
      <c r="D61" s="120"/>
      <c r="E61" s="120"/>
      <c r="F61" s="120"/>
      <c r="G61" s="120"/>
      <c r="H61" s="120"/>
    </row>
    <row r="62" spans="2:8" ht="12.75" customHeight="1" x14ac:dyDescent="0.15">
      <c r="B62" s="121"/>
      <c r="C62" s="121"/>
      <c r="D62" s="121"/>
      <c r="E62" s="121"/>
      <c r="F62" s="121"/>
      <c r="G62" s="121"/>
    </row>
  </sheetData>
  <sheetProtection sheet="1" objects="1" scenarios="1"/>
  <mergeCells count="30">
    <mergeCell ref="C3:H3"/>
    <mergeCell ref="B5:B8"/>
    <mergeCell ref="C36:D36"/>
    <mergeCell ref="B62:G62"/>
    <mergeCell ref="A1:I1"/>
    <mergeCell ref="B19:B25"/>
    <mergeCell ref="B26:B28"/>
    <mergeCell ref="A48:B48"/>
    <mergeCell ref="B61:H61"/>
    <mergeCell ref="B14:C14"/>
    <mergeCell ref="B15:C15"/>
    <mergeCell ref="C19:D19"/>
    <mergeCell ref="C45:F45"/>
    <mergeCell ref="G45:H45"/>
    <mergeCell ref="E10:F10"/>
    <mergeCell ref="G10:H10"/>
    <mergeCell ref="C37:D37"/>
    <mergeCell ref="C41:D41"/>
    <mergeCell ref="C42:D42"/>
    <mergeCell ref="B10:C10"/>
    <mergeCell ref="C25:D25"/>
    <mergeCell ref="C26:D26"/>
    <mergeCell ref="C27:D27"/>
    <mergeCell ref="C28:D28"/>
    <mergeCell ref="C32:D32"/>
    <mergeCell ref="C23:D23"/>
    <mergeCell ref="C24:D24"/>
    <mergeCell ref="C20:D20"/>
    <mergeCell ref="C21:D21"/>
    <mergeCell ref="C22:D22"/>
  </mergeCells>
  <phoneticPr fontId="1"/>
  <dataValidations disablePrompts="1" count="2">
    <dataValidation type="list" allowBlank="1" showInputMessage="1" showErrorMessage="1" sqref="D10">
      <formula1>地域区分</formula1>
    </dataValidation>
    <dataValidation type="list" allowBlank="1" showInputMessage="1" showErrorMessage="1" sqref="G10">
      <formula1>水準L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1" orientation="portrait" r:id="rId1"/>
  <headerFooter>
    <oddHeader>&amp;R【Ver 1.1】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workbookViewId="0">
      <selection activeCell="D16" sqref="D16"/>
    </sheetView>
  </sheetViews>
  <sheetFormatPr defaultColWidth="4.625" defaultRowHeight="20.100000000000001" customHeight="1" x14ac:dyDescent="0.15"/>
  <cols>
    <col min="1" max="1" width="1.625" style="1" customWidth="1"/>
    <col min="2" max="2" width="2.875" style="1" bestFit="1" customWidth="1"/>
    <col min="3" max="3" width="25.375" style="1" bestFit="1" customWidth="1"/>
    <col min="4" max="11" width="12.625" style="1" customWidth="1"/>
    <col min="12" max="16384" width="4.625" style="1"/>
  </cols>
  <sheetData>
    <row r="2" spans="2:11" ht="20.100000000000001" customHeight="1" x14ac:dyDescent="0.15">
      <c r="C2" s="4"/>
      <c r="D2" s="10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8" t="s">
        <v>27</v>
      </c>
      <c r="J2" s="8" t="s">
        <v>28</v>
      </c>
      <c r="K2" s="9" t="s">
        <v>29</v>
      </c>
    </row>
    <row r="3" spans="2:11" ht="20.100000000000001" customHeight="1" x14ac:dyDescent="0.15">
      <c r="B3" s="11">
        <v>1</v>
      </c>
      <c r="C3" s="4" t="s">
        <v>18</v>
      </c>
      <c r="D3" s="5">
        <v>0.46</v>
      </c>
      <c r="E3" s="5">
        <v>0.46</v>
      </c>
      <c r="F3" s="5">
        <v>0.56000000000000005</v>
      </c>
      <c r="G3" s="5">
        <v>0.75</v>
      </c>
      <c r="H3" s="5">
        <v>0.87</v>
      </c>
      <c r="I3" s="5">
        <v>0.87</v>
      </c>
      <c r="J3" s="5">
        <v>0.87</v>
      </c>
      <c r="K3" s="73" t="s">
        <v>73</v>
      </c>
    </row>
    <row r="4" spans="2:11" ht="20.100000000000001" customHeight="1" x14ac:dyDescent="0.15">
      <c r="B4" s="11">
        <v>2</v>
      </c>
      <c r="C4" s="4" t="s">
        <v>19</v>
      </c>
      <c r="D4" s="72" t="s">
        <v>31</v>
      </c>
      <c r="E4" s="72" t="s">
        <v>31</v>
      </c>
      <c r="F4" s="72" t="s">
        <v>31</v>
      </c>
      <c r="G4" s="72" t="s">
        <v>31</v>
      </c>
      <c r="H4" s="7">
        <v>3</v>
      </c>
      <c r="I4" s="5">
        <v>2.8</v>
      </c>
      <c r="J4" s="5">
        <v>2.7</v>
      </c>
      <c r="K4" s="6">
        <v>3.2</v>
      </c>
    </row>
    <row r="5" spans="2:11" ht="20.100000000000001" customHeight="1" x14ac:dyDescent="0.15">
      <c r="B5" s="11">
        <v>3</v>
      </c>
      <c r="C5" s="2" t="s">
        <v>20</v>
      </c>
      <c r="D5" s="3">
        <v>0.4</v>
      </c>
      <c r="E5" s="3">
        <v>0.4</v>
      </c>
      <c r="F5" s="3">
        <v>0.5</v>
      </c>
      <c r="G5" s="3">
        <v>0.6</v>
      </c>
      <c r="H5" s="3">
        <v>0.6</v>
      </c>
      <c r="I5" s="3">
        <v>0.6</v>
      </c>
      <c r="J5" s="3">
        <v>0.6</v>
      </c>
      <c r="K5" s="74" t="s">
        <v>73</v>
      </c>
    </row>
    <row r="7" spans="2:11" ht="20.100000000000001" customHeight="1" x14ac:dyDescent="0.15">
      <c r="C7" s="82" t="s">
        <v>67</v>
      </c>
      <c r="D7" s="83" t="s">
        <v>70</v>
      </c>
      <c r="E7" s="78"/>
      <c r="F7" s="78"/>
      <c r="G7" s="79"/>
    </row>
    <row r="8" spans="2:11" ht="20.100000000000001" customHeight="1" x14ac:dyDescent="0.15">
      <c r="C8" s="76" t="s">
        <v>68</v>
      </c>
      <c r="D8" s="77" t="s">
        <v>77</v>
      </c>
      <c r="E8" s="86"/>
      <c r="F8" s="86"/>
      <c r="G8" s="87"/>
    </row>
    <row r="9" spans="2:11" ht="20.100000000000001" customHeight="1" x14ac:dyDescent="0.15">
      <c r="C9" s="84" t="s">
        <v>69</v>
      </c>
      <c r="D9" s="85" t="s">
        <v>72</v>
      </c>
      <c r="E9" s="80"/>
      <c r="F9" s="80"/>
      <c r="G9" s="81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計算シート</vt:lpstr>
      <vt:lpstr>作成例</vt:lpstr>
      <vt:lpstr>MAST</vt:lpstr>
      <vt:lpstr>計算シート!Print_Area</vt:lpstr>
      <vt:lpstr>作成例!Print_Area</vt:lpstr>
      <vt:lpstr>計算シート!可否</vt:lpstr>
      <vt:lpstr>可否</vt:lpstr>
      <vt:lpstr>外皮基準</vt:lpstr>
      <vt:lpstr>水準</vt:lpstr>
      <vt:lpstr>水準L</vt:lpstr>
      <vt:lpstr>地域区分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2017-12-11T23:42:14Z</cp:lastPrinted>
  <dcterms:created xsi:type="dcterms:W3CDTF">2017-03-27T01:36:28Z</dcterms:created>
  <dcterms:modified xsi:type="dcterms:W3CDTF">2018-06-01T05:35:49Z</dcterms:modified>
</cp:coreProperties>
</file>